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3.4\行政情報\総務課\財政係\H30年度\4月20日まで！！平成28年度財政状況資料集の追加分ダウンロード開始について\提出用\"/>
    </mc:Choice>
  </mc:AlternateContent>
  <bookViews>
    <workbookView xWindow="0" yWindow="0" windowWidth="20460" windowHeight="777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concurrentManualCount="2"/>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AM35" i="9"/>
  <c r="CO34" i="9"/>
  <c r="AM34" i="9"/>
  <c r="C34" i="9"/>
  <c r="C35" i="9" l="1"/>
  <c r="U34"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BE34" i="9"/>
  <c r="BE35" i="9" s="1"/>
  <c r="BW34" i="9" l="1"/>
  <c r="BW35" i="9" s="1"/>
  <c r="BW36" i="9" s="1"/>
  <c r="BW37" i="9" s="1"/>
  <c r="BW38" i="9" s="1"/>
  <c r="BW39" i="9" s="1"/>
  <c r="BW40" i="9" s="1"/>
</calcChain>
</file>

<file path=xl/sharedStrings.xml><?xml version="1.0" encoding="utf-8"?>
<sst xmlns="http://schemas.openxmlformats.org/spreadsheetml/2006/main" count="1095" uniqueCount="554">
  <si>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</si>
  <si>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</si>
  <si>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</si>
  <si>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</si>
  <si>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</si>
  <si>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</si>
  <si>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</si>
  <si>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</si>
  <si>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</si>
  <si>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</si>
  <si>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</si>
  <si>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</si>
  <si>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</si>
  <si>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</si>
  <si>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</si>
  <si>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</si>
  <si>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</si>
  <si>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</si>
  <si>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</si>
  <si>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</si>
  <si>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</si>
  <si>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</si>
  <si>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</si>
  <si>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</si>
  <si>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</si>
  <si>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</si>
  <si>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</si>
  <si>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</si>
  <si>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</si>
  <si>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</si>
  <si>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</si>
  <si>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</si>
  <si>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</si>
  <si>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</si>
  <si>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</si>
  <si>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</si>
  <si>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</si>
  <si>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</si>
  <si>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</si>
  <si>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</si>
  <si>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</si>
  <si>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</si>
  <si>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</si>
  <si>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</si>
  <si>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</si>
  <si>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</si>
  <si>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</si>
  <si>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</si>
  <si>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</si>
  <si>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</si>
  <si>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</si>
  <si>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</si>
  <si>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</si>
  <si>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</si>
  <si>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</si>
  <si>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</si>
  <si>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</si>
  <si>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</si>
  <si>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</si>
  <si>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</si>
  <si>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</si>
  <si>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</si>
  <si>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</si>
  <si>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</si>
  <si>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</si>
  <si>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</si>
  <si>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</si>
  <si>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</si>
  <si>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</si>
  <si>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</si>
  <si>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</si>
  <si>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</si>
  <si>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</si>
  <si>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</si>
  <si>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</si>
  <si>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</si>
  <si>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</si>
  <si>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</si>
  <si>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</si>
  <si>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</si>
  <si>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</si>
  <si>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</si>
  <si>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</si>
  <si>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</si>
  <si>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</si>
  <si>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</si>
  <si>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</si>
  <si>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</si>
  <si>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</si>
  <si>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</si>
  <si>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</si>
  <si>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</si>
  <si>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</si>
  <si>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</si>
  <si>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</si>
  <si>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</si>
  <si>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</si>
  <si>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</si>
  <si>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</si>
  <si>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</si>
  <si>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</si>
  <si>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</si>
  <si>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</si>
  <si>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</si>
  <si>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</si>
  <si>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</si>
  <si>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</si>
  <si>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</si>
  <si>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</si>
  <si>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</si>
  <si>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</si>
  <si>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</si>
  <si>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</si>
  <si>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</si>
  <si>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</si>
  <si>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</si>
  <si>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</si>
  <si>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</si>
  <si>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</si>
  <si>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</si>
  <si>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</si>
  <si>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</si>
  <si>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</si>
  <si>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</si>
  <si>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</si>
  <si>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</si>
  <si>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</si>
  <si>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</si>
  <si>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</si>
  <si>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</si>
  <si>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</si>
  <si>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</si>
  <si>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</si>
  <si>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</si>
  <si>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</si>
  <si>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</si>
  <si>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</si>
  <si>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</si>
  <si>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</si>
  <si>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</si>
  <si>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</si>
  <si>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</si>
  <si>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</si>
  <si>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</si>
  <si>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</si>
  <si>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</si>
  <si>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</si>
  <si>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</si>
  <si>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</si>
  <si>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</si>
  <si>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</si>
  <si>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</si>
  <si>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</si>
  <si>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</si>
  <si>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</si>
  <si>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</si>
  <si>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</si>
  <si>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</si>
  <si>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</si>
  <si>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</si>
  <si>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</si>
  <si>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</si>
  <si>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</si>
  <si>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</si>
  <si>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</si>
  <si>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</si>
  <si>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</si>
  <si>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</si>
  <si>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</si>
  <si>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</si>
  <si>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</si>
  <si>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</si>
  <si>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</si>
  <si>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</si>
  <si>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</si>
  <si>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</si>
  <si>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</si>
  <si>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</si>
  <si>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</si>
  <si>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</si>
  <si>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</si>
  <si>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</si>
  <si>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</si>
  <si>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</si>
  <si>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</si>
  <si>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</si>
  <si>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</si>
  <si>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</si>
  <si>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</si>
  <si>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</si>
  <si>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</si>
  <si>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</si>
  <si>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</si>
  <si>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</si>
  <si>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</si>
  <si>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熊本県嘉島町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</si>
  <si>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</si>
  <si>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</si>
  <si>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</si>
  <si>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</si>
  <si>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</si>
  <si>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</si>
  <si>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</si>
  <si>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</si>
  <si>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</si>
  <si>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</si>
  <si>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</si>
  <si>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</si>
  <si>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</si>
  <si>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</si>
  <si>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</si>
  <si>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</si>
  <si>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</si>
  <si>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</si>
  <si>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</si>
  <si>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</si>
  <si>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</si>
  <si>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</si>
  <si>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</si>
  <si>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</si>
  <si>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</si>
  <si>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</si>
  <si>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</si>
  <si>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</si>
  <si>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</si>
  <si>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</si>
  <si>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</si>
  <si>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</si>
  <si>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</si>
  <si>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</si>
  <si>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</si>
  <si>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</si>
  <si>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</si>
  <si>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</si>
  <si>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</si>
  <si>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</si>
  <si>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</si>
  <si>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</si>
  <si>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</si>
  <si>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</si>
  <si>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</si>
  <si>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</si>
  <si>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</si>
  <si>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</si>
  <si>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</si>
  <si>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</si>
  <si>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</si>
  <si>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</si>
  <si>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</si>
  <si>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</si>
  <si>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</si>
  <si>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</si>
  <si>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</si>
  <si>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</si>
  <si>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</si>
  <si>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</si>
  <si>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</si>
  <si>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</si>
  <si>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</si>
  <si>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</si>
  <si>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</si>
  <si>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</si>
  <si>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</si>
  <si>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</si>
  <si>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</si>
  <si>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</si>
  <si>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</si>
  <si>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</si>
  <si>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</si>
  <si>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</si>
  <si>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</si>
  <si>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</si>
  <si>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</si>
  <si>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</si>
  <si>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</si>
  <si>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</si>
  <si>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</si>
  <si>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</si>
  <si>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</si>
  <si>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</si>
  <si>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</si>
  <si>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</si>
  <si>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</si>
  <si>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</si>
  <si>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</si>
  <si>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</si>
  <si>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</si>
  <si>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</si>
  <si>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</si>
  <si>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</si>
  <si>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</si>
  <si>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</si>
  <si>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</si>
  <si>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</si>
  <si>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</si>
  <si>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</si>
  <si>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</si>
  <si>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</si>
  <si>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</si>
  <si>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</si>
  <si>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</si>
  <si>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</si>
  <si>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</si>
  <si>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</si>
  <si>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</si>
  <si>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</si>
  <si>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</si>
  <si>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</si>
  <si>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</si>
  <si>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</si>
  <si>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</si>
  <si>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</si>
  <si>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</si>
  <si>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</si>
  <si>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</si>
  <si>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</si>
  <si>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</si>
  <si>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</si>
  <si>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</si>
  <si>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</si>
  <si>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</si>
  <si>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</si>
  <si>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</si>
  <si>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</si>
  <si>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</si>
  <si>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</si>
  <si>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</si>
  <si>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</si>
  <si>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</si>
  <si>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</si>
  <si>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</si>
  <si>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</si>
  <si>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</si>
  <si>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</si>
  <si>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</si>
  <si>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</si>
  <si>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</si>
  <si>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</si>
  <si>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</si>
  <si>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</si>
  <si>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</si>
  <si>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</si>
  <si>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</si>
  <si>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</si>
  <si>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熊本県嘉島町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</si>
  <si>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</si>
  <si>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</si>
  <si>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</si>
  <si>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</si>
  <si>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</si>
  <si>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</si>
  <si>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</si>
  <si>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</si>
  <si>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</si>
  <si>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</si>
  <si>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</si>
  <si>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</si>
  <si>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</si>
  <si>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</si>
  <si>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</si>
  <si>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</si>
  <si>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</si>
  <si>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</si>
  <si>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</si>
  <si>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</si>
  <si>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</si>
  <si>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</si>
  <si>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</si>
  <si>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</si>
  <si>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</si>
  <si>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</si>
  <si>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</si>
  <si>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</si>
  <si>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</si>
  <si>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</si>
  <si>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</si>
  <si>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</si>
  <si>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</si>
  <si>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</si>
  <si>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</si>
  <si>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</si>
  <si>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</si>
  <si>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</si>
  <si>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</si>
  <si>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簡易水道事業特別会計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</si>
  <si>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</si>
  <si>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</si>
  <si>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</si>
  <si>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</si>
  <si>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</si>
  <si>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</si>
  <si>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</si>
  <si>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</si>
  <si>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</si>
  <si>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</si>
  <si>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</si>
  <si>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</si>
  <si>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</si>
  <si>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</si>
  <si>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</si>
  <si>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</si>
  <si>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</si>
  <si>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</si>
  <si>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</si>
  <si>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</si>
  <si>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</si>
  <si>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</si>
  <si>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</si>
  <si>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</si>
  <si>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</si>
  <si>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</si>
  <si>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</si>
  <si>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</si>
  <si>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</si>
  <si>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</si>
  <si>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</si>
  <si>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</si>
  <si>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</si>
  <si>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</si>
  <si>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</si>
  <si>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</si>
  <si>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</si>
  <si>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</si>
  <si>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</si>
  <si>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</si>
  <si>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</si>
  <si>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</si>
  <si>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</si>
  <si>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</si>
  <si>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</si>
  <si>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</si>
  <si>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</si>
  <si>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</si>
  <si>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</si>
  <si>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</si>
  <si>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</si>
  <si>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</si>
  <si>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</si>
  <si>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</si>
  <si>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</si>
  <si>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</si>
  <si>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</si>
  <si>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</si>
  <si>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</si>
  <si>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</si>
  <si>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</si>
  <si>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</si>
  <si>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</si>
  <si>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</si>
  <si>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</si>
  <si>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</si>
  <si>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</si>
  <si>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</si>
  <si>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</si>
  <si>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</si>
  <si>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</si>
  <si>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</si>
  <si>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</si>
  <si>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</si>
  <si>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</si>
  <si>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</si>
  <si>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</si>
  <si>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</si>
  <si>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</si>
  <si>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</si>
  <si>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</si>
  <si>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</si>
  <si>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</si>
  <si>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</si>
  <si>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</si>
  <si>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</si>
  <si>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</si>
  <si>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</si>
  <si>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</si>
  <si>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</si>
  <si>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</si>
  <si>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</si>
  <si>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</si>
  <si>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</si>
  <si>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</si>
  <si>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</si>
  <si>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</si>
  <si>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</si>
  <si>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</si>
  <si>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</si>
  <si>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</si>
  <si>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</si>
  <si>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</si>
  <si>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</si>
  <si>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</si>
  <si>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</si>
  <si>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</si>
  <si>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</si>
  <si>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</si>
  <si>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</si>
  <si>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</si>
  <si>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</si>
  <si>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</si>
  <si>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</si>
  <si>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</si>
  <si>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</si>
  <si>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</si>
  <si>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</si>
  <si>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</si>
  <si>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</si>
  <si>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</si>
  <si>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</si>
  <si>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</si>
  <si>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</si>
  <si>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</si>
  <si>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</si>
  <si>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</si>
  <si>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</si>
  <si>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</si>
  <si>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</si>
  <si>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</si>
  <si>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</si>
  <si>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</si>
  <si>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</si>
  <si>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</si>
  <si>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15.62</t>
  </si>
  <si>
    <t>一般会計</t>
  </si>
  <si>
    <t>国民健康保険特別会計</t>
  </si>
  <si>
    <t>介護保険特別会計</t>
  </si>
  <si>
    <t>公共下水道事業特別会計</t>
  </si>
  <si>
    <t>後期高齢者医療特別会計</t>
  </si>
  <si>
    <t>簡易水道事業特別会計</t>
  </si>
  <si>
    <t>住宅新築資金等貸付特別会計</t>
  </si>
  <si>
    <t>その他会計（赤字）</t>
  </si>
  <si>
    <t>その他会計（黒字）</t>
  </si>
  <si>
    <t>-</t>
    <phoneticPr fontId="2"/>
  </si>
  <si>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</si>
  <si>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</si>
  <si>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</si>
  <si>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</si>
  <si>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</si>
  <si>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</si>
  <si>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</si>
  <si>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</si>
  <si>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</si>
  <si>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</si>
  <si>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</si>
  <si>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</si>
  <si>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</si>
  <si>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</si>
  <si>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</si>
  <si>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</si>
  <si>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</si>
  <si>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</si>
  <si>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</si>
  <si>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実質公債費比率は類似団体と比較して低い水準にあるが上昇傾向にあり、将来負担比率については、町民会館整備により平成25年に数値が発生し類似団体平均より高い水準であるが下降傾向にある。
今後の見通しとして実質公債費率は、災害公営住宅整備を含む震災の影響や下水道や簡易水道の整備が区画整理に併せて行われることなどから上昇が予測され、これまで以上に公債費の適正化に取り組むと同時に、定住の促進や企業誘致による税収の確保に努め、将来負担率の抑制に取り組む。</t>
    <rPh sb="25" eb="27">
      <t>ジョウショウ</t>
    </rPh>
    <rPh sb="27" eb="29">
      <t>ケイコウ</t>
    </rPh>
    <rPh sb="45" eb="47">
      <t>チョウミン</t>
    </rPh>
    <rPh sb="47" eb="49">
      <t>カイカン</t>
    </rPh>
    <rPh sb="49" eb="51">
      <t>セイビ</t>
    </rPh>
    <rPh sb="54" eb="56">
      <t>ヘイセイ</t>
    </rPh>
    <rPh sb="58" eb="59">
      <t>ネン</t>
    </rPh>
    <rPh sb="60" eb="62">
      <t>スウチ</t>
    </rPh>
    <rPh sb="63" eb="65">
      <t>ハッセイ</t>
    </rPh>
    <rPh sb="66" eb="68">
      <t>ルイジ</t>
    </rPh>
    <rPh sb="68" eb="70">
      <t>ダンタイ</t>
    </rPh>
    <rPh sb="70" eb="72">
      <t>ヘイキン</t>
    </rPh>
    <rPh sb="74" eb="75">
      <t>タカ</t>
    </rPh>
    <rPh sb="76" eb="78">
      <t>スイジュン</t>
    </rPh>
    <rPh sb="82" eb="84">
      <t>カコウ</t>
    </rPh>
    <rPh sb="91" eb="93">
      <t>コンゴ</t>
    </rPh>
    <rPh sb="94" eb="96">
      <t>ミトオ</t>
    </rPh>
    <rPh sb="100" eb="102">
      <t>ジッシツ</t>
    </rPh>
    <rPh sb="102" eb="105">
      <t>コウサイヒ</t>
    </rPh>
    <rPh sb="105" eb="106">
      <t>リツ</t>
    </rPh>
    <rPh sb="108" eb="110">
      <t>サイガイ</t>
    </rPh>
    <rPh sb="110" eb="112">
      <t>コウエイ</t>
    </rPh>
    <rPh sb="112" eb="114">
      <t>ジュウタク</t>
    </rPh>
    <rPh sb="114" eb="116">
      <t>セイビ</t>
    </rPh>
    <rPh sb="117" eb="118">
      <t>フク</t>
    </rPh>
    <rPh sb="119" eb="121">
      <t>シンサイ</t>
    </rPh>
    <rPh sb="122" eb="124">
      <t>エイキョウ</t>
    </rPh>
    <rPh sb="125" eb="127">
      <t>ゲスイ</t>
    </rPh>
    <rPh sb="127" eb="128">
      <t>ドウ</t>
    </rPh>
    <rPh sb="129" eb="131">
      <t>カンイ</t>
    </rPh>
    <rPh sb="131" eb="133">
      <t>スイドウ</t>
    </rPh>
    <rPh sb="134" eb="136">
      <t>セイビ</t>
    </rPh>
    <rPh sb="137" eb="139">
      <t>クカク</t>
    </rPh>
    <rPh sb="139" eb="141">
      <t>セイリ</t>
    </rPh>
    <rPh sb="142" eb="143">
      <t>アワ</t>
    </rPh>
    <rPh sb="145" eb="146">
      <t>オコナ</t>
    </rPh>
    <rPh sb="155" eb="157">
      <t>ジョウショウ</t>
    </rPh>
    <rPh sb="158" eb="160">
      <t>ヨソク</t>
    </rPh>
    <rPh sb="167" eb="169">
      <t>イジョウ</t>
    </rPh>
    <rPh sb="170" eb="172">
      <t>コウサイ</t>
    </rPh>
    <rPh sb="172" eb="173">
      <t>ヒ</t>
    </rPh>
    <rPh sb="174" eb="177">
      <t>テキセイカ</t>
    </rPh>
    <rPh sb="178" eb="179">
      <t>ト</t>
    </rPh>
    <rPh sb="180" eb="181">
      <t>ク</t>
    </rPh>
    <rPh sb="183" eb="185">
      <t>ドウジ</t>
    </rPh>
    <rPh sb="187" eb="189">
      <t>テイジュウ</t>
    </rPh>
    <rPh sb="190" eb="192">
      <t>ソクシン</t>
    </rPh>
    <rPh sb="193" eb="195">
      <t>キギョウ</t>
    </rPh>
    <rPh sb="195" eb="197">
      <t>ユウチ</t>
    </rPh>
    <rPh sb="200" eb="202">
      <t>ゼイシュウ</t>
    </rPh>
    <rPh sb="203" eb="205">
      <t>カクホ</t>
    </rPh>
    <rPh sb="206" eb="207">
      <t>ツト</t>
    </rPh>
    <rPh sb="215" eb="217">
      <t>ヨクセイ</t>
    </rPh>
    <rPh sb="218" eb="219">
      <t>ト</t>
    </rPh>
    <rPh sb="220" eb="221">
      <t>ク</t>
    </rPh>
    <phoneticPr fontId="5"/>
  </si>
  <si>
    <t>（　参考　）</t>
    <rPh sb="2" eb="4">
      <t>サンコウ</t>
    </rPh>
    <phoneticPr fontId="5"/>
  </si>
  <si>
    <t>実質公債費比率</t>
    <rPh sb="0" eb="2">
      <t>ジッシツ</t>
    </rPh>
    <rPh sb="2" eb="5">
      <t>コウサイヒ</t>
    </rPh>
    <rPh sb="5" eb="7">
      <t>ヒリツ</t>
    </rPh>
    <phoneticPr fontId="5"/>
  </si>
  <si>
    <t>将来負担比率においては、類似団体内平均値を上回っているが、これは町民会館及び総合運動公園の整備を近年行ったためであり、その影響もあって有形固定資産減価償却率は類似団体よりもやや低い水準である。今後は、公共施設等総合管理計画に基づき、老朽化した施設の除却や公共施設等の集約化・複合化を積極的に進めていき、今後、公共施設等の維持管理に要する経費が減少するようつとめる。</t>
    <rPh sb="0" eb="2">
      <t>ショウライ</t>
    </rPh>
    <rPh sb="2" eb="4">
      <t>フタン</t>
    </rPh>
    <rPh sb="4" eb="6">
      <t>ヒリツ</t>
    </rPh>
    <rPh sb="12" eb="14">
      <t>ルイジ</t>
    </rPh>
    <rPh sb="14" eb="16">
      <t>ダンタイ</t>
    </rPh>
    <rPh sb="16" eb="17">
      <t>ナイ</t>
    </rPh>
    <rPh sb="17" eb="20">
      <t>ヘイキンチ</t>
    </rPh>
    <rPh sb="21" eb="23">
      <t>ウワマワ</t>
    </rPh>
    <rPh sb="32" eb="34">
      <t>チョウミン</t>
    </rPh>
    <rPh sb="34" eb="36">
      <t>カイカン</t>
    </rPh>
    <rPh sb="36" eb="37">
      <t>オヨ</t>
    </rPh>
    <rPh sb="38" eb="44">
      <t>ソウゴウウンドウコウエン</t>
    </rPh>
    <rPh sb="45" eb="47">
      <t>セイビ</t>
    </rPh>
    <rPh sb="48" eb="50">
      <t>キンネン</t>
    </rPh>
    <rPh sb="50" eb="51">
      <t>オコナ</t>
    </rPh>
    <rPh sb="61" eb="63">
      <t>エイキョウ</t>
    </rPh>
    <rPh sb="96" eb="98">
      <t>コンゴ</t>
    </rPh>
    <rPh sb="112" eb="113">
      <t>モト</t>
    </rPh>
    <rPh sb="116" eb="119">
      <t>ロウキュウカ</t>
    </rPh>
    <rPh sb="121" eb="123">
      <t>シセツ</t>
    </rPh>
    <rPh sb="124" eb="126">
      <t>ジョキャク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</si>
</sst>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6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88" fontId="26" fillId="0" borderId="117" xfId="30" applyNumberFormat="1" applyFont="1" applyBorder="1" applyAlignment="1" applyProtection="1">
      <alignment horizontal="right" vertical="center" shrinkToFit="1"/>
      <protection locked="0"/>
    </xf>
    <xf numFmtId="188" fontId="26" fillId="0" borderId="113" xfId="30" applyNumberFormat="1" applyFont="1" applyBorder="1" applyAlignment="1" applyProtection="1">
      <alignment horizontal="right" vertical="center" shrinkToFit="1"/>
      <protection locked="0"/>
    </xf>
    <xf numFmtId="188" fontId="26" fillId="0" borderId="120" xfId="30"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94828</c:v>
                </c:pt>
                <c:pt idx="1">
                  <c:v>119674</c:v>
                </c:pt>
                <c:pt idx="2">
                  <c:v>119685</c:v>
                </c:pt>
                <c:pt idx="3">
                  <c:v>109920</c:v>
                </c:pt>
                <c:pt idx="4">
                  <c:v>119882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135789</c:v>
                </c:pt>
                <c:pt idx="1">
                  <c:v>272540</c:v>
                </c:pt>
                <c:pt idx="2">
                  <c:v>67668</c:v>
                </c:pt>
                <c:pt idx="3">
                  <c:v>95953</c:v>
                </c:pt>
                <c:pt idx="4">
                  <c:v>30157</c:v>
                </c:pt>
              </c:numCache>
            </c:numRef>
          </c:val>
          <c:smooth val="0"/>
        </c:ser>
        <c:dLbls>
          <c:showLegendKey val="0"/>
          <c:showVal val="0"/>
          <c:showCatName val="0"/>
          <c:showSerName val="0"/>
          <c:showPercent val="0"/>
          <c:showBubbleSize val="0"/>
        </c:dLbls>
        <c:marker val="1"/>
        <c:smooth val="0"/>
        <c:axId val="174721496"/>
        <c:axId val="258693448"/>
      </c:lineChart>
      <c:catAx>
        <c:axId val="1747214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8693448"/>
        <c:crosses val="autoZero"/>
        <c:auto val="1"/>
        <c:lblAlgn val="ctr"/>
        <c:lblOffset val="100"/>
        <c:tickLblSkip val="1"/>
        <c:tickMarkSkip val="1"/>
        <c:noMultiLvlLbl val="0"/>
      </c:catAx>
      <c:valAx>
        <c:axId val="258693448"/>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7214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10.1</c:v>
                </c:pt>
                <c:pt idx="1">
                  <c:v>14.18</c:v>
                </c:pt>
                <c:pt idx="2">
                  <c:v>11.99</c:v>
                </c:pt>
                <c:pt idx="3">
                  <c:v>12.19</c:v>
                </c:pt>
                <c:pt idx="4">
                  <c:v>11.69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68.12</c:v>
                </c:pt>
                <c:pt idx="1">
                  <c:v>46.85</c:v>
                </c:pt>
                <c:pt idx="2">
                  <c:v>52.77</c:v>
                </c:pt>
                <c:pt idx="3">
                  <c:v>58.41</c:v>
                </c:pt>
                <c:pt idx="4">
                  <c:v>59.07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264698032"/>
        <c:axId val="2603870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5.97</c:v>
                </c:pt>
                <c:pt idx="1">
                  <c:v>-15.62</c:v>
                </c:pt>
                <c:pt idx="2">
                  <c:v>4.1500000000000004</c:v>
                </c:pt>
                <c:pt idx="3">
                  <c:v>7.35</c:v>
                </c:pt>
                <c:pt idx="4">
                  <c:v>1</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264698032"/>
        <c:axId val="260387016"/>
      </c:lineChart>
      <c:catAx>
        <c:axId val="264698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60387016"/>
        <c:crosses val="autoZero"/>
        <c:auto val="1"/>
        <c:lblAlgn val="ctr"/>
        <c:lblOffset val="100"/>
        <c:tickLblSkip val="1"/>
        <c:tickMarkSkip val="1"/>
        <c:noMultiLvlLbl val="0"/>
      </c:catAx>
      <c:valAx>
        <c:axId val="2603870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4698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0</c:v>
                </c:pt>
                <c:pt idx="1">
                  <c:v>0</c:v>
                </c:pt>
                <c:pt idx="2">
                  <c:v>0</c:v>
                </c:pt>
                <c:pt idx="3">
                  <c:v>0</c:v>
                </c:pt>
                <c:pt idx="4">
                  <c:v>#N/A</c:v>
                </c:pt>
                <c:pt idx="5">
                  <c:v>0.03</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0.14000000000000001</c:v>
                </c:pt>
                <c:pt idx="2">
                  <c:v>#N/A</c:v>
                </c:pt>
                <c:pt idx="3">
                  <c:v>0.05</c:v>
                </c:pt>
                <c:pt idx="4">
                  <c:v>#N/A</c:v>
                </c:pt>
                <c:pt idx="5">
                  <c:v>0.1</c:v>
                </c:pt>
                <c:pt idx="6">
                  <c:v>#N/A</c:v>
                </c:pt>
                <c:pt idx="7">
                  <c:v>0.09</c:v>
                </c:pt>
                <c:pt idx="8">
                  <c:v>#N/A</c:v>
                </c:pt>
                <c:pt idx="9">
                  <c:v>7.0000000000000007E-2</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0.9</c:v>
                </c:pt>
                <c:pt idx="2">
                  <c:v>#N/A</c:v>
                </c:pt>
                <c:pt idx="3">
                  <c:v>1.29</c:v>
                </c:pt>
                <c:pt idx="4">
                  <c:v>#N/A</c:v>
                </c:pt>
                <c:pt idx="5">
                  <c:v>0.75</c:v>
                </c:pt>
                <c:pt idx="6">
                  <c:v>#N/A</c:v>
                </c:pt>
                <c:pt idx="7">
                  <c:v>1.04</c:v>
                </c:pt>
                <c:pt idx="8">
                  <c:v>#N/A</c:v>
                </c:pt>
                <c:pt idx="9">
                  <c:v>0.8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1.94</c:v>
                </c:pt>
                <c:pt idx="2">
                  <c:v>#N/A</c:v>
                </c:pt>
                <c:pt idx="3">
                  <c:v>2.35</c:v>
                </c:pt>
                <c:pt idx="4">
                  <c:v>#N/A</c:v>
                </c:pt>
                <c:pt idx="5">
                  <c:v>2.0099999999999998</c:v>
                </c:pt>
                <c:pt idx="6">
                  <c:v>#N/A</c:v>
                </c:pt>
                <c:pt idx="7">
                  <c:v>2.09</c:v>
                </c:pt>
                <c:pt idx="8">
                  <c:v>#N/A</c:v>
                </c:pt>
                <c:pt idx="9">
                  <c:v>1.41</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1.27</c:v>
                </c:pt>
                <c:pt idx="2">
                  <c:v>#N/A</c:v>
                </c:pt>
                <c:pt idx="3">
                  <c:v>4.41</c:v>
                </c:pt>
                <c:pt idx="4">
                  <c:v>#N/A</c:v>
                </c:pt>
                <c:pt idx="5">
                  <c:v>4.4800000000000004</c:v>
                </c:pt>
                <c:pt idx="6">
                  <c:v>#N/A</c:v>
                </c:pt>
                <c:pt idx="7">
                  <c:v>4.05</c:v>
                </c:pt>
                <c:pt idx="8">
                  <c:v>#N/A</c:v>
                </c:pt>
                <c:pt idx="9">
                  <c:v>4.8600000000000003</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10.09</c:v>
                </c:pt>
                <c:pt idx="2">
                  <c:v>#N/A</c:v>
                </c:pt>
                <c:pt idx="3">
                  <c:v>14.17</c:v>
                </c:pt>
                <c:pt idx="4">
                  <c:v>#N/A</c:v>
                </c:pt>
                <c:pt idx="5">
                  <c:v>11.98</c:v>
                </c:pt>
                <c:pt idx="6">
                  <c:v>#N/A</c:v>
                </c:pt>
                <c:pt idx="7">
                  <c:v>12.19</c:v>
                </c:pt>
                <c:pt idx="8">
                  <c:v>#N/A</c:v>
                </c:pt>
                <c:pt idx="9">
                  <c:v>11.68</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58328408"/>
        <c:axId val="265264392"/>
      </c:barChart>
      <c:catAx>
        <c:axId val="258328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5264392"/>
        <c:crosses val="autoZero"/>
        <c:auto val="1"/>
        <c:lblAlgn val="ctr"/>
        <c:lblOffset val="100"/>
        <c:tickLblSkip val="1"/>
        <c:tickMarkSkip val="1"/>
        <c:noMultiLvlLbl val="0"/>
      </c:catAx>
      <c:valAx>
        <c:axId val="2652643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83284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241</c:v>
                </c:pt>
                <c:pt idx="5">
                  <c:v>257</c:v>
                </c:pt>
                <c:pt idx="8">
                  <c:v>271</c:v>
                </c:pt>
                <c:pt idx="11">
                  <c:v>274</c:v>
                </c:pt>
                <c:pt idx="14">
                  <c:v>296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15</c:v>
                </c:pt>
                <c:pt idx="12">
                  <c:v>5</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80</c:v>
                </c:pt>
                <c:pt idx="3">
                  <c:v>92</c:v>
                </c:pt>
                <c:pt idx="6">
                  <c:v>83</c:v>
                </c:pt>
                <c:pt idx="9">
                  <c:v>90</c:v>
                </c:pt>
                <c:pt idx="12">
                  <c:v>123</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250</c:v>
                </c:pt>
                <c:pt idx="3">
                  <c:v>266</c:v>
                </c:pt>
                <c:pt idx="6">
                  <c:v>296</c:v>
                </c:pt>
                <c:pt idx="9">
                  <c:v>300</c:v>
                </c:pt>
                <c:pt idx="12">
                  <c:v>316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65016512"/>
        <c:axId val="75005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89</c:v>
                </c:pt>
                <c:pt idx="2">
                  <c:v>#N/A</c:v>
                </c:pt>
                <c:pt idx="3">
                  <c:v>#N/A</c:v>
                </c:pt>
                <c:pt idx="4">
                  <c:v>101</c:v>
                </c:pt>
                <c:pt idx="5">
                  <c:v>#N/A</c:v>
                </c:pt>
                <c:pt idx="6">
                  <c:v>#N/A</c:v>
                </c:pt>
                <c:pt idx="7">
                  <c:v>108</c:v>
                </c:pt>
                <c:pt idx="8">
                  <c:v>#N/A</c:v>
                </c:pt>
                <c:pt idx="9">
                  <c:v>#N/A</c:v>
                </c:pt>
                <c:pt idx="10">
                  <c:v>131</c:v>
                </c:pt>
                <c:pt idx="11">
                  <c:v>#N/A</c:v>
                </c:pt>
                <c:pt idx="12">
                  <c:v>#N/A</c:v>
                </c:pt>
                <c:pt idx="13">
                  <c:v>148</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65016512"/>
        <c:axId val="75005960"/>
      </c:lineChart>
      <c:catAx>
        <c:axId val="265016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5005960"/>
        <c:crosses val="autoZero"/>
        <c:auto val="1"/>
        <c:lblAlgn val="ctr"/>
        <c:lblOffset val="100"/>
        <c:tickLblSkip val="1"/>
        <c:tickMarkSkip val="1"/>
        <c:noMultiLvlLbl val="0"/>
      </c:catAx>
      <c:valAx>
        <c:axId val="75005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016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4007</c:v>
                </c:pt>
                <c:pt idx="5">
                  <c:v>4166</c:v>
                </c:pt>
                <c:pt idx="8">
                  <c:v>4236</c:v>
                </c:pt>
                <c:pt idx="11">
                  <c:v>4205</c:v>
                </c:pt>
                <c:pt idx="14">
                  <c:v>5715</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2301</c:v>
                </c:pt>
                <c:pt idx="5">
                  <c:v>1734</c:v>
                </c:pt>
                <c:pt idx="8">
                  <c:v>1808</c:v>
                </c:pt>
                <c:pt idx="11">
                  <c:v>1976</c:v>
                </c:pt>
                <c:pt idx="14">
                  <c:v>1990</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672</c:v>
                </c:pt>
                <c:pt idx="3">
                  <c:v>645</c:v>
                </c:pt>
                <c:pt idx="6">
                  <c:v>606</c:v>
                </c:pt>
                <c:pt idx="9">
                  <c:v>559</c:v>
                </c:pt>
                <c:pt idx="12">
                  <c:v>481</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125</c:v>
                </c:pt>
                <c:pt idx="9">
                  <c:v>109</c:v>
                </c:pt>
                <c:pt idx="12">
                  <c:v>104</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2047</c:v>
                </c:pt>
                <c:pt idx="3">
                  <c:v>2237</c:v>
                </c:pt>
                <c:pt idx="6">
                  <c:v>2143</c:v>
                </c:pt>
                <c:pt idx="9">
                  <c:v>2079</c:v>
                </c:pt>
                <c:pt idx="12">
                  <c:v>2179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3575</c:v>
                </c:pt>
                <c:pt idx="3">
                  <c:v>4461</c:v>
                </c:pt>
                <c:pt idx="6">
                  <c:v>4540</c:v>
                </c:pt>
                <c:pt idx="9">
                  <c:v>4656</c:v>
                </c:pt>
                <c:pt idx="12">
                  <c:v>6087</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56804784"/>
        <c:axId val="2576671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1443</c:v>
                </c:pt>
                <c:pt idx="5">
                  <c:v>#N/A</c:v>
                </c:pt>
                <c:pt idx="6">
                  <c:v>#N/A</c:v>
                </c:pt>
                <c:pt idx="7">
                  <c:v>1371</c:v>
                </c:pt>
                <c:pt idx="8">
                  <c:v>#N/A</c:v>
                </c:pt>
                <c:pt idx="9">
                  <c:v>#N/A</c:v>
                </c:pt>
                <c:pt idx="10">
                  <c:v>1222</c:v>
                </c:pt>
                <c:pt idx="11">
                  <c:v>#N/A</c:v>
                </c:pt>
                <c:pt idx="12">
                  <c:v>#N/A</c:v>
                </c:pt>
                <c:pt idx="13">
                  <c:v>1146</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56804784"/>
        <c:axId val="257667144"/>
      </c:lineChart>
      <c:catAx>
        <c:axId val="256804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57667144"/>
        <c:crosses val="autoZero"/>
        <c:auto val="1"/>
        <c:lblAlgn val="ctr"/>
        <c:lblOffset val="100"/>
        <c:tickLblSkip val="1"/>
        <c:tickMarkSkip val="1"/>
        <c:noMultiLvlLbl val="0"/>
      </c:catAx>
      <c:valAx>
        <c:axId val="2576671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804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{61842141-9EA2-44AE-9E01-F104D82B4751}</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{873DFB2F-C499-41DC-BC89-499DFF97CA5A}</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{0760CA16-AF95-427C-8D4D-C63A4213911F}</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layout/>
                  <c15:dlblFieldTable>
                    <c15:dlblFTEntry>
                      <c15:txfldGUID>{502461C1-77AD-47B8-B883-00E23A3F2023}</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{128B63EA-EADC-4D7F-9417-BCEBE39AFE00}</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48.9</c:v>
                </c:pt>
              </c:numCache>
            </c:numRef>
          </c:xVal>
          <c:yVal>
            <c:numRef>
              <c:f>公会計指標分析・財政指標組合せ分析表!$K$51:$O$51</c:f>
              <c:numCache>
                <c:formatCode>#,##0.0;"▲ "#,##0.0</c:formatCode>
                <c:ptCount val="5"/>
                <c:pt idx="3">
                  <c:v>54.1</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{C91B3CBD-8069-46B4-8796-DBC77682BF07}</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{277C2DE9-18CA-4052-AC04-30173149D439}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{6A501352-50A8-4A2E-AA9D-4E241538FB26}</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layout/>
                  <c15:dlblFieldTable>
                    <c15:dlblFTEntry>
                      <c15:txfldGUID>{08DC84B4-060D-4256-A30C-160D861BE931}</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{86125265-4BE3-4EC6-A917-97BD9BEAFEE6}</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52.9</c:v>
                </c:pt>
              </c:numCache>
            </c:numRef>
          </c:xVal>
          <c:yVal>
            <c:numRef>
              <c:f>公会計指標分析・財政指標組合せ分析表!$K$55:$O$55</c:f>
              <c:numCache>
                <c:formatCode>#,##0.0;"▲ "#,##0.0</c:formatCode>
                <c:ptCount val="5"/>
                <c:pt idx="3">
                  <c:v>27</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270020472"/>
        <c:axId val="269397552"/>
      </c:scatterChart>
      <c:valAx>
        <c:axId val="270020472"/>
        <c:scaling>
          <c:orientation val="minMax"/>
          <c:max val="53.300000000000004"/>
          <c:min val="48.6"/>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69397552"/>
        <c:crosses val="autoZero"/>
        <c:crossBetween val="midCat"/>
      </c:valAx>
      <c:valAx>
        <c:axId val="269397552"/>
        <c:scaling>
          <c:orientation val="minMax"/>
          <c:max val="59"/>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700204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{79BD4F4F-054E-4161-8EC1-38BDB785EE09}</c15:txfldGUID>
                      <c15:f>公会計指標分析・財政指標組合せ分析表!$K$72</c15:f>
                      <c15:dlblFieldTableCache>
                        <c:ptCount val="1"/>
                        <c:pt idx="0">
                          <c:v>H24</c:v>
                        </c:pt>
                      </c15:dlblFieldTableCache>
                    </c15:dlblFTEntry>
                  </c15:dlblFieldTable>
                  <c15:showDataLabelsRange val="0"/>
                </c:ext>
              </c:extLst>
            </c:dLbl>
            <c:dLbl>
              <c:idx val="1"/>
              <c:layout>
                <c:manualLayout>
                  <c:x val="-3.4841280954791734E-2"/>
                  <c:y val="-6.2527233115468414E-2"/>
                </c:manualLayout>
              </c:layout>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{028B4ECA-1B5B-4BCB-A50F-50051531F66F}</c15:txfldGUID>
                      <c15:f>公会計指標分析・財政指標組合せ分析表!$L$72</c15:f>
                      <c15:dlblFieldTableCache>
                        <c:ptCount val="1"/>
                        <c:pt idx="0">
                          <c:v>H25</c:v>
                        </c:pt>
                      </c15:dlblFieldTableCache>
                    </c15:dlblFTEntry>
                  </c15:dlblFieldTable>
                  <c15:showDataLabelsRange val="0"/>
                </c:ext>
              </c:extLst>
            </c:dLbl>
            <c:dLbl>
              <c:idx val="2"/>
              <c:layout>
                <c:manualLayout>
                  <c:x val="-2.8569643568835703E-2"/>
                  <c:y val="-6.2527233115468414E-2"/>
                </c:manualLayout>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{3E52063E-DF5D-40AA-95C1-513AC31D56D2}</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layout/>
                  <c15:dlblFieldTable>
                    <c15:dlblFTEntry>
                      <c15:txfldGUID>{395659B7-E5BC-4075-91B1-7D0A164B017A}</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layout/>
                  <c15:dlblFieldTable>
                    <c15:dlblFTEntry>
                      <c15:txfldGUID>{BB926C24-EC8B-4BD0-8DDD-1D1EDFE66D88}</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4.0999999999999996</c:v>
                </c:pt>
                <c:pt idx="1">
                  <c:v>4.3</c:v>
                </c:pt>
                <c:pt idx="2">
                  <c:v>4.5</c:v>
                </c:pt>
                <c:pt idx="3">
                  <c:v>5.0999999999999996</c:v>
                </c:pt>
                <c:pt idx="4">
                  <c:v>5.7</c:v>
                </c:pt>
              </c:numCache>
            </c:numRef>
          </c:xVal>
          <c:yVal>
            <c:numRef>
              <c:f>公会計指標分析・財政指標組合せ分析表!$K$73:$O$73</c:f>
              <c:numCache>
                <c:formatCode>#,##0.0;"▲ "#,##0.0</c:formatCode>
                <c:ptCount val="5"/>
                <c:pt idx="1">
                  <c:v>65.2</c:v>
                </c:pt>
                <c:pt idx="2">
                  <c:v>62.2</c:v>
                </c:pt>
                <c:pt idx="3">
                  <c:v>54.1</c:v>
                </c:pt>
                <c:pt idx="4">
                  <c:v>50.5</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{DD6F54EC-CD18-4F96-BA7D-AB08440C1E67}</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{C26C8662-BF0E-4FBA-85C7-3316F4F4DBD5}</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{7B5534C9-D417-472A-8DCF-4B6010A162AD}</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2.3404820635450664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{D6956CE0-3812-4811-82B6-7C432C87BEEA}</c15:txfldGUID>
                      <c15:f>公会計指標分析・財政指標組合せ分析表!$N$72</c15:f>
                      <c15:dlblFieldTableCache>
                        <c:ptCount val="1"/>
                        <c:pt idx="0">
                          <c:v>H27</c:v>
                        </c:pt>
                      </c15:dlblFieldTableCache>
                    </c15:dlblFTEntry>
                  </c15:dlblFieldTable>
                  <c15:showDataLabelsRange val="0"/>
                </c:ext>
              </c:extLst>
            </c:dLbl>
            <c:dLbl>
              <c:idx val="4"/>
              <c:layout>
                <c:manualLayout>
                  <c:x val="-4.0006103888176769E-2"/>
                  <c:y val="-6.2527233115468414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{688A2B14-13B8-476E-B3CF-2A285E4C88C6}</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11.4</c:v>
                </c:pt>
                <c:pt idx="1">
                  <c:v>10.5</c:v>
                </c:pt>
                <c:pt idx="2">
                  <c:v>9.5</c:v>
                </c:pt>
                <c:pt idx="3">
                  <c:v>8.6999999999999993</c:v>
                </c:pt>
                <c:pt idx="4">
                  <c:v>8.6</c:v>
                </c:pt>
              </c:numCache>
            </c:numRef>
          </c:xVal>
          <c:yVal>
            <c:numRef>
              <c:f>公会計指標分析・財政指標組合せ分析表!$K$77:$O$77</c:f>
              <c:numCache>
                <c:formatCode>#,##0.0;"▲ "#,##0.0</c:formatCode>
                <c:ptCount val="5"/>
                <c:pt idx="0">
                  <c:v>28.4</c:v>
                </c:pt>
                <c:pt idx="1">
                  <c:v>20.5</c:v>
                </c:pt>
                <c:pt idx="2">
                  <c:v>17.899999999999999</c:v>
                </c:pt>
                <c:pt idx="3">
                  <c:v>27</c:v>
                </c:pt>
                <c:pt idx="4">
                  <c:v>25.4</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69535680"/>
        <c:axId val="269939296"/>
      </c:scatterChart>
      <c:valAx>
        <c:axId val="269535680"/>
        <c:scaling>
          <c:orientation val="minMax"/>
          <c:max val="12"/>
          <c:min val="3.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69939296"/>
        <c:crosses val="autoZero"/>
        <c:crossBetween val="midCat"/>
      </c:valAx>
      <c:valAx>
        <c:axId val="269939296"/>
        <c:scaling>
          <c:orientation val="minMax"/>
          <c:max val="74"/>
          <c:min val="1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6953568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1" eaLnBrk="1" fontAlgn="auto" latinLnBrk="0" hangingPunct="1"/>
          <a:r>
            <a:rPr lang="ja-JP" altLang="en-US" sz="1100" b="0" i="0">
              <a:solidFill>
                <a:sysClr val="windowText" lastClr="000000"/>
              </a:solidFill>
              <a:effectLst/>
              <a:latin typeface="+mn-lt"/>
              <a:ea typeface="+mn-ea"/>
              <a:cs typeface="+mn-cs"/>
            </a:rPr>
            <a:t>　</a:t>
          </a:r>
          <a:r>
            <a:rPr lang="ja-JP" altLang="ja-JP" sz="1100" b="0" i="0">
              <a:solidFill>
                <a:sysClr val="windowText" lastClr="000000"/>
              </a:solidFill>
              <a:effectLst/>
              <a:latin typeface="+mn-lt"/>
              <a:ea typeface="+mn-ea"/>
              <a:cs typeface="+mn-cs"/>
            </a:rPr>
            <a:t>公共下水道事業会計の起債の償還額は年々増加しており、継続し増加する見込みであるため、公営企業債の元利償還金に対する繰入金は、今後も更に増加する見込みである。</a:t>
          </a:r>
          <a:endParaRPr lang="ja-JP" altLang="ja-JP" sz="1400">
            <a:solidFill>
              <a:sysClr val="windowText" lastClr="000000"/>
            </a:solidFill>
            <a:effectLst/>
          </a:endParaRPr>
        </a:p>
        <a:p>
          <a:pPr algn="l" rtl="1" eaLnBrk="1" fontAlgn="auto" latinLnBrk="0" hangingPunct="1"/>
          <a:r>
            <a:rPr lang="ja-JP" altLang="ja-JP" sz="1100" b="0" i="0">
              <a:solidFill>
                <a:sysClr val="windowText" lastClr="000000"/>
              </a:solidFill>
              <a:effectLst/>
              <a:latin typeface="+mn-lt"/>
              <a:ea typeface="+mn-ea"/>
              <a:cs typeface="+mn-cs"/>
            </a:rPr>
            <a:t>　</a:t>
          </a:r>
          <a:r>
            <a:rPr lang="ja-JP" altLang="en-US" sz="1100" b="0" i="0">
              <a:solidFill>
                <a:sysClr val="windowText" lastClr="000000"/>
              </a:solidFill>
              <a:effectLst/>
              <a:latin typeface="+mn-lt"/>
              <a:ea typeface="+mn-ea"/>
              <a:cs typeface="+mn-cs"/>
            </a:rPr>
            <a:t>これに加えて、一</a:t>
          </a:r>
          <a:r>
            <a:rPr lang="ja-JP" altLang="ja-JP" sz="1100" b="0" i="0">
              <a:solidFill>
                <a:sysClr val="windowText" lastClr="000000"/>
              </a:solidFill>
              <a:effectLst/>
              <a:latin typeface="+mn-lt"/>
              <a:ea typeface="+mn-ea"/>
              <a:cs typeface="+mn-cs"/>
            </a:rPr>
            <a:t>般会計において、</a:t>
          </a:r>
          <a:r>
            <a:rPr lang="ja-JP" altLang="en-US" sz="1100" b="0" i="0">
              <a:solidFill>
                <a:sysClr val="windowText" lastClr="000000"/>
              </a:solidFill>
              <a:effectLst/>
              <a:latin typeface="+mn-lt"/>
              <a:ea typeface="+mn-ea"/>
              <a:cs typeface="+mn-cs"/>
            </a:rPr>
            <a:t>平成</a:t>
          </a:r>
          <a:r>
            <a:rPr lang="en-US" altLang="ja-JP" sz="1100" b="0" i="0">
              <a:solidFill>
                <a:sysClr val="windowText" lastClr="000000"/>
              </a:solidFill>
              <a:effectLst/>
              <a:latin typeface="+mn-lt"/>
              <a:ea typeface="+mn-ea"/>
              <a:cs typeface="+mn-cs"/>
            </a:rPr>
            <a:t>28</a:t>
          </a:r>
          <a:r>
            <a:rPr lang="ja-JP" altLang="en-US" sz="1100" b="0" i="0">
              <a:solidFill>
                <a:sysClr val="windowText" lastClr="000000"/>
              </a:solidFill>
              <a:effectLst/>
              <a:latin typeface="+mn-lt"/>
              <a:ea typeface="+mn-ea"/>
              <a:cs typeface="+mn-cs"/>
            </a:rPr>
            <a:t>年</a:t>
          </a:r>
          <a:r>
            <a:rPr lang="ja-JP" altLang="ja-JP" sz="1100" b="0" i="0">
              <a:solidFill>
                <a:sysClr val="windowText" lastClr="000000"/>
              </a:solidFill>
              <a:effectLst/>
              <a:latin typeface="+mn-lt"/>
              <a:ea typeface="+mn-ea"/>
              <a:cs typeface="+mn-cs"/>
            </a:rPr>
            <a:t>熊本地震に伴う災害復旧事業や土地区画整理事業等今後も起債発行が見込まれるため、比率は増加する見込みである。</a:t>
          </a:r>
          <a:endParaRPr lang="ja-JP" altLang="ja-JP" sz="1400">
            <a:solidFill>
              <a:sysClr val="windowText" lastClr="000000"/>
            </a:solidFill>
            <a:effectLst/>
          </a:endParaRPr>
        </a:p>
        <a:p>
          <a:pPr algn="l" rtl="1" eaLnBrk="1" fontAlgn="auto" latinLnBrk="0" hangingPunct="1"/>
          <a:r>
            <a:rPr lang="ja-JP" altLang="en-US" sz="1100" b="0" i="0">
              <a:solidFill>
                <a:sysClr val="windowText" lastClr="000000"/>
              </a:solidFill>
              <a:effectLst/>
              <a:latin typeface="+mn-lt"/>
              <a:ea typeface="+mn-ea"/>
              <a:cs typeface="+mn-cs"/>
            </a:rPr>
            <a:t>　</a:t>
          </a:r>
          <a:r>
            <a:rPr lang="ja-JP" altLang="ja-JP" sz="1100" b="0" i="0">
              <a:solidFill>
                <a:sysClr val="windowText" lastClr="000000"/>
              </a:solidFill>
              <a:effectLst/>
              <a:latin typeface="+mn-lt"/>
              <a:ea typeface="+mn-ea"/>
              <a:cs typeface="+mn-cs"/>
            </a:rPr>
            <a:t>今後は緊急性や住民ニーズを的確に反映した事業の選択等を行い、起債に大きく頼ることのない財政運営に努める。</a:t>
          </a:r>
          <a:endParaRPr lang="ja-JP" altLang="ja-JP" sz="1400">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町民会館建設事業や運動公園整備事業</a:t>
          </a:r>
          <a:r>
            <a:rPr kumimoji="1" lang="ja-JP" altLang="en-US" sz="1100">
              <a:solidFill>
                <a:sysClr val="windowText" lastClr="000000"/>
              </a:solidFill>
              <a:effectLst/>
              <a:latin typeface="+mn-lt"/>
              <a:ea typeface="+mn-ea"/>
              <a:cs typeface="+mn-cs"/>
            </a:rPr>
            <a:t>、災害復旧事業等により</a:t>
          </a:r>
          <a:r>
            <a:rPr kumimoji="1" lang="ja-JP" altLang="ja-JP" sz="1100">
              <a:solidFill>
                <a:sysClr val="windowText" lastClr="000000"/>
              </a:solidFill>
              <a:effectLst/>
              <a:latin typeface="+mn-lt"/>
              <a:ea typeface="+mn-ea"/>
              <a:cs typeface="+mn-cs"/>
            </a:rPr>
            <a:t>一般会計の地方債残高が増加した。</a:t>
          </a:r>
          <a:r>
            <a:rPr kumimoji="1" lang="ja-JP" altLang="en-US" sz="1100">
              <a:solidFill>
                <a:sysClr val="windowText" lastClr="000000"/>
              </a:solidFill>
              <a:effectLst/>
              <a:latin typeface="+mn-lt"/>
              <a:ea typeface="+mn-ea"/>
              <a:cs typeface="+mn-cs"/>
            </a:rPr>
            <a:t>災害復旧事業債については、基準財政需要額への算入率が高いものの、今後も平成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a:t>
          </a:r>
          <a:r>
            <a:rPr kumimoji="1" lang="ja-JP" altLang="ja-JP" sz="1100">
              <a:solidFill>
                <a:sysClr val="windowText" lastClr="000000"/>
              </a:solidFill>
              <a:effectLst/>
              <a:latin typeface="+mn-lt"/>
              <a:ea typeface="+mn-ea"/>
              <a:cs typeface="+mn-cs"/>
            </a:rPr>
            <a:t>熊本地震からの復旧事業や土地区画整理事業等</a:t>
          </a:r>
          <a:r>
            <a:rPr kumimoji="1" lang="ja-JP" altLang="en-US" sz="1100">
              <a:solidFill>
                <a:sysClr val="windowText" lastClr="000000"/>
              </a:solidFill>
              <a:effectLst/>
              <a:latin typeface="+mn-lt"/>
              <a:ea typeface="+mn-ea"/>
              <a:cs typeface="+mn-cs"/>
            </a:rPr>
            <a:t>が続くことから、</a:t>
          </a:r>
          <a:r>
            <a:rPr kumimoji="1" lang="ja-JP" altLang="ja-JP" sz="1100">
              <a:solidFill>
                <a:sysClr val="windowText" lastClr="000000"/>
              </a:solidFill>
              <a:effectLst/>
              <a:latin typeface="+mn-lt"/>
              <a:ea typeface="+mn-ea"/>
              <a:cs typeface="+mn-cs"/>
            </a:rPr>
            <a:t>比率は上昇していく見込みである。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今後は起債に大きく頼ることのない財政運営に努め、公債費等義務的経費の削減を中心とする行財政改革を進め財政の健全化に努める。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5" name="正方形/長方形 4"/>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6" name="正方形/長方形 5"/>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7" name="正方形/長方形 6"/>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8" name="正方形/長方形 7"/>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9" name="正方形/長方形 8"/>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0" name="正方形/長方形 9"/>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1" name="正方形/長方形 10"/>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2" name="正方形/長方形 11"/>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3" name="正方形/長方形 12"/>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4" name="正方形/長方形 13"/>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5" name="正方形/長方形 14"/>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6" name="正方形/長方形 15"/>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7" name="正方形/長方形 16"/>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8" name="正方形/長方形 17"/>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9" name="正方形/長方形 18"/>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0" name="正方形/長方形 19"/>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1" name="角丸四角形 20"/>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2" name="正方形/長方形 21"/>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3" name="正方形/長方形 22"/>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4" name="正方形/長方形 23"/>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5" name="直線コネクタ 24"/>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6" name="円/楕円 25"/>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7" name="フローチャート : 判断 26"/>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8" name="直線コネクタ 27"/>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9" name="直線コネクタ 28"/>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30" name="直線コネクタ 29"/>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1" name="直線コネクタ 30"/>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2" name="テキスト ボックス 31"/>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3" name="テキスト ボックス 32"/>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4" name="テキスト ボックス 33"/>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5" name="テキスト ボックス 34"/>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8" name="正方形/長方形 37"/>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有形固定資産減価償却率は、全国平均や県平均と比べると、低い数値となっている。これは、近年において町民会館や運動公園を整備したためであり、そのほかの施設については、老朽化が進んでいる施設も多く、公共施設総合管理計画に基づき、点検、診断を行い、適切な維持管理、修繕、更新等を行っていく。</a:t>
          </a:r>
        </a:p>
      </xdr:txBody>
    </xdr:sp>
    <xdr:clientData/>
  </xdr:twoCellAnchor>
  <xdr:oneCellAnchor>
    <xdr:from>
      <xdr:col>1</xdr:col>
      <xdr:colOff>746125</xdr:colOff>
      <xdr:row>23</xdr:row>
      <xdr:rowOff>38100</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1" name="テキスト ボックス 50"/>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3" name="テキスト ボックス 52"/>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5" name="テキスト ボックス 54"/>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7" name="テキスト ボックス 56"/>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9" name="テキスト ボックス 58"/>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1" name="テキスト ボックス 60"/>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3" name="テキスト ボックス 62"/>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310036</xdr:colOff>
      <xdr:row>23</xdr:row>
      <xdr:rowOff>134799</xdr:rowOff>
    </xdr:from>
    <xdr:ext cx="410689" cy="225703"/>
    <xdr:sp macro="" textlink="">
      <xdr:nvSpPr>
        <xdr:cNvPr id="65" name="テキスト ボックス 64"/>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100.0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57876</xdr:rowOff>
    </xdr:from>
    <xdr:to>
      <xdr:col>3</xdr:col>
      <xdr:colOff>1170940</xdr:colOff>
      <xdr:row>34</xdr:row>
      <xdr:rowOff>128451</xdr:rowOff>
    </xdr:to>
    <xdr:cxnSp macro="">
      <xdr:nvCxnSpPr>
        <xdr:cNvPr id="67" name="直線コネクタ 66"/>
        <xdr:cNvCxnSpPr/>
      </xdr:nvCxnSpPr>
      <xdr:spPr>
        <a:xfrm flipV="1">
          <a:off x="4760595" y="5468076"/>
          <a:ext cx="1270" cy="1270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132278</xdr:rowOff>
    </xdr:from>
    <xdr:ext cx="405111" cy="259045"/>
    <xdr:sp macro="" textlink="">
      <xdr:nvSpPr>
        <xdr:cNvPr id="68" name="有形固定資産減価償却率最小値テキスト"/>
        <xdr:cNvSpPr txBox="1"/>
      </xdr:nvSpPr>
      <xdr:spPr>
        <a:xfrm>
          <a:off x="4813300" y="674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a:t>
          </a:r>
          <a:endParaRPr kumimoji="1" lang="ja-JP" altLang="en-US" sz="1000" b="1">
            <a:latin typeface="ＭＳ Ｐゴシック"/>
          </a:endParaRPr>
        </a:p>
      </xdr:txBody>
    </xdr:sp>
    <xdr:clientData/>
  </xdr:oneCellAnchor>
  <xdr:twoCellAnchor>
    <xdr:from>
      <xdr:col>3</xdr:col>
      <xdr:colOff>1082675</xdr:colOff>
      <xdr:row>34</xdr:row>
      <xdr:rowOff>128451</xdr:rowOff>
    </xdr:from>
    <xdr:to>
      <xdr:col>3</xdr:col>
      <xdr:colOff>1260475</xdr:colOff>
      <xdr:row>34</xdr:row>
      <xdr:rowOff>128451</xdr:rowOff>
    </xdr:to>
    <xdr:cxnSp macro="">
      <xdr:nvCxnSpPr>
        <xdr:cNvPr id="69" name="直線コネクタ 68"/>
        <xdr:cNvCxnSpPr/>
      </xdr:nvCxnSpPr>
      <xdr:spPr>
        <a:xfrm>
          <a:off x="4673600" y="673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4553</xdr:rowOff>
    </xdr:from>
    <xdr:ext cx="405111" cy="259045"/>
    <xdr:sp macro="" textlink="">
      <xdr:nvSpPr>
        <xdr:cNvPr id="70" name="有形固定資産減価償却率最大値テキスト"/>
        <xdr:cNvSpPr txBox="1"/>
      </xdr:nvSpPr>
      <xdr:spPr>
        <a:xfrm>
          <a:off x="4813300" y="524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83.3</a:t>
          </a:r>
          <a:endParaRPr kumimoji="1" lang="ja-JP" altLang="en-US" sz="1000" b="1">
            <a:latin typeface="ＭＳ Ｐゴシック"/>
          </a:endParaRPr>
        </a:p>
      </xdr:txBody>
    </xdr:sp>
    <xdr:clientData/>
  </xdr:oneCellAnchor>
  <xdr:twoCellAnchor>
    <xdr:from>
      <xdr:col>3</xdr:col>
      <xdr:colOff>1082675</xdr:colOff>
      <xdr:row>27</xdr:row>
      <xdr:rowOff>57876</xdr:rowOff>
    </xdr:from>
    <xdr:to>
      <xdr:col>3</xdr:col>
      <xdr:colOff>1260475</xdr:colOff>
      <xdr:row>27</xdr:row>
      <xdr:rowOff>57876</xdr:rowOff>
    </xdr:to>
    <xdr:cxnSp macro="">
      <xdr:nvCxnSpPr>
        <xdr:cNvPr id="71" name="直線コネクタ 70"/>
        <xdr:cNvCxnSpPr/>
      </xdr:nvCxnSpPr>
      <xdr:spPr>
        <a:xfrm>
          <a:off x="4673600" y="5468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31</xdr:row>
      <xdr:rowOff>169471</xdr:rowOff>
    </xdr:from>
    <xdr:ext cx="405111" cy="259045"/>
    <xdr:sp macro="" textlink="">
      <xdr:nvSpPr>
        <xdr:cNvPr id="72" name="有形固定資産減価償却率平均値テキスト"/>
        <xdr:cNvSpPr txBox="1"/>
      </xdr:nvSpPr>
      <xdr:spPr>
        <a:xfrm>
          <a:off x="4813300" y="62654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3</xdr:col>
      <xdr:colOff>1120775</xdr:colOff>
      <xdr:row>32</xdr:row>
      <xdr:rowOff>19594</xdr:rowOff>
    </xdr:from>
    <xdr:to>
      <xdr:col>3</xdr:col>
      <xdr:colOff>1222375</xdr:colOff>
      <xdr:row>32</xdr:row>
      <xdr:rowOff>121194</xdr:rowOff>
    </xdr:to>
    <xdr:sp macro="" textlink="">
      <xdr:nvSpPr>
        <xdr:cNvPr id="73" name="フローチャート : 判断 72"/>
        <xdr:cNvSpPr/>
      </xdr:nvSpPr>
      <xdr:spPr>
        <a:xfrm>
          <a:off x="4711700" y="6287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32</xdr:row>
      <xdr:rowOff>87449</xdr:rowOff>
    </xdr:from>
    <xdr:to>
      <xdr:col>3</xdr:col>
      <xdr:colOff>511175</xdr:colOff>
      <xdr:row>33</xdr:row>
      <xdr:rowOff>17599</xdr:rowOff>
    </xdr:to>
    <xdr:sp macro="" textlink="">
      <xdr:nvSpPr>
        <xdr:cNvPr id="74" name="フローチャート : 判断 73"/>
        <xdr:cNvSpPr/>
      </xdr:nvSpPr>
      <xdr:spPr>
        <a:xfrm>
          <a:off x="4000500" y="6354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33</xdr:row>
      <xdr:rowOff>39370</xdr:rowOff>
    </xdr:from>
    <xdr:to>
      <xdr:col>3</xdr:col>
      <xdr:colOff>511175</xdr:colOff>
      <xdr:row>33</xdr:row>
      <xdr:rowOff>140970</xdr:rowOff>
    </xdr:to>
    <xdr:sp macro="" textlink="">
      <xdr:nvSpPr>
        <xdr:cNvPr id="80" name="円/楕円 79"/>
        <xdr:cNvSpPr/>
      </xdr:nvSpPr>
      <xdr:spPr>
        <a:xfrm>
          <a:off x="4000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34126</xdr:rowOff>
    </xdr:from>
    <xdr:ext cx="405111" cy="259045"/>
    <xdr:sp macro="" textlink="">
      <xdr:nvSpPr>
        <xdr:cNvPr id="81" name="n_1aveValue有形固定資産減価償却率"/>
        <xdr:cNvSpPr txBox="1"/>
      </xdr:nvSpPr>
      <xdr:spPr>
        <a:xfrm>
          <a:off x="3836043" y="6130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a:t>
          </a:r>
          <a:endParaRPr kumimoji="1" lang="ja-JP" altLang="en-US" sz="1000" b="1">
            <a:solidFill>
              <a:srgbClr val="000080"/>
            </a:solidFill>
            <a:latin typeface="ＭＳ Ｐゴシック"/>
          </a:endParaRPr>
        </a:p>
      </xdr:txBody>
    </xdr:sp>
    <xdr:clientData/>
  </xdr:oneCellAnchor>
  <xdr:oneCellAnchor>
    <xdr:from>
      <xdr:col>3</xdr:col>
      <xdr:colOff>245118</xdr:colOff>
      <xdr:row>33</xdr:row>
      <xdr:rowOff>132097</xdr:rowOff>
    </xdr:from>
    <xdr:ext cx="405111" cy="259045"/>
    <xdr:sp macro="" textlink="">
      <xdr:nvSpPr>
        <xdr:cNvPr id="82" name="n_1mainValue有形固定資産減価償却率"/>
        <xdr:cNvSpPr txBox="1"/>
      </xdr:nvSpPr>
      <xdr:spPr>
        <a:xfrm>
          <a:off x="3836043"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3" name="正方形/長方形 8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4" name="正方形/長方形 83"/>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5" name="正方形/長方形 84"/>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86" name="正方形/長方形 8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87" name="正方形/長方形 8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88" name="正方形/長方形 8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89" name="正方形/長方形 8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90" name="正方形/長方形 8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91" name="正方形/長方形 9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92" name="正方形/長方形 9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93" name="正方形/長方形 9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94" name="正方形/長方形 9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5" name="テキスト ボックス 9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6" name="正方形/長方形 95"/>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7" name="正方形/長方形 9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8" name="正方形/長方形 9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9" name="テキスト ボックス 9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100" name="テキスト ボックス 9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101" name="テキスト ボックス 10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102" name="テキスト ボックス 10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78.8</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162577</xdr:rowOff>
    </xdr:from>
    <xdr:ext cx="467179" cy="259045"/>
    <xdr:sp macro="" textlink="">
      <xdr:nvSpPr>
        <xdr:cNvPr id="51" name="テキスト ボックス 50"/>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135636</xdr:rowOff>
    </xdr:from>
    <xdr:to>
      <xdr:col>6</xdr:col>
      <xdr:colOff>510540</xdr:colOff>
      <xdr:row>42</xdr:row>
      <xdr:rowOff>53340</xdr:rowOff>
    </xdr:to>
    <xdr:cxnSp macro="">
      <xdr:nvCxnSpPr>
        <xdr:cNvPr id="55" name="直線コネクタ 54"/>
        <xdr:cNvCxnSpPr/>
      </xdr:nvCxnSpPr>
      <xdr:spPr>
        <a:xfrm flipV="1">
          <a:off x="4634865" y="5793486"/>
          <a:ext cx="0" cy="1460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57167</xdr:rowOff>
    </xdr:from>
    <xdr:ext cx="405111" cy="259045"/>
    <xdr:sp macro="" textlink="">
      <xdr:nvSpPr>
        <xdr:cNvPr id="56" name="【道路】&#10;有形固定資産減価償却率最小値テキスト"/>
        <xdr:cNvSpPr txBox="1"/>
      </xdr:nvSpPr>
      <xdr:spPr>
        <a:xfrm>
          <a:off x="47244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a:t>
          </a:r>
          <a:endParaRPr kumimoji="1" lang="ja-JP" altLang="en-US" sz="1000" b="1">
            <a:latin typeface="ＭＳ Ｐゴシック"/>
          </a:endParaRPr>
        </a:p>
      </xdr:txBody>
    </xdr:sp>
    <xdr:clientData/>
  </xdr:oneCellAnchor>
  <xdr:twoCellAnchor>
    <xdr:from>
      <xdr:col>6</xdr:col>
      <xdr:colOff>422275</xdr:colOff>
      <xdr:row>42</xdr:row>
      <xdr:rowOff>53340</xdr:rowOff>
    </xdr:from>
    <xdr:to>
      <xdr:col>6</xdr:col>
      <xdr:colOff>600075</xdr:colOff>
      <xdr:row>42</xdr:row>
      <xdr:rowOff>53340</xdr:rowOff>
    </xdr:to>
    <xdr:cxnSp macro="">
      <xdr:nvCxnSpPr>
        <xdr:cNvPr id="57" name="直線コネクタ 56"/>
        <xdr:cNvCxnSpPr/>
      </xdr:nvCxnSpPr>
      <xdr:spPr>
        <a:xfrm>
          <a:off x="4546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82313</xdr:rowOff>
    </xdr:from>
    <xdr:ext cx="405111" cy="259045"/>
    <xdr:sp macro="" textlink="">
      <xdr:nvSpPr>
        <xdr:cNvPr id="58" name="【道路】&#10;有形固定資産減価償却率最大値テキスト"/>
        <xdr:cNvSpPr txBox="1"/>
      </xdr:nvSpPr>
      <xdr:spPr>
        <a:xfrm>
          <a:off x="4724400" y="5568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6</xdr:col>
      <xdr:colOff>422275</xdr:colOff>
      <xdr:row>33</xdr:row>
      <xdr:rowOff>135636</xdr:rowOff>
    </xdr:from>
    <xdr:to>
      <xdr:col>6</xdr:col>
      <xdr:colOff>600075</xdr:colOff>
      <xdr:row>33</xdr:row>
      <xdr:rowOff>135636</xdr:rowOff>
    </xdr:to>
    <xdr:cxnSp macro="">
      <xdr:nvCxnSpPr>
        <xdr:cNvPr id="59" name="直線コネクタ 58"/>
        <xdr:cNvCxnSpPr/>
      </xdr:nvCxnSpPr>
      <xdr:spPr>
        <a:xfrm>
          <a:off x="4546600" y="579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54119</xdr:rowOff>
    </xdr:from>
    <xdr:ext cx="405111" cy="259045"/>
    <xdr:sp macro="" textlink="">
      <xdr:nvSpPr>
        <xdr:cNvPr id="60" name="【道路】&#10;有形固定資産減価償却率平均値テキスト"/>
        <xdr:cNvSpPr txBox="1"/>
      </xdr:nvSpPr>
      <xdr:spPr>
        <a:xfrm>
          <a:off x="4724400" y="67406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75692</xdr:rowOff>
    </xdr:from>
    <xdr:to>
      <xdr:col>6</xdr:col>
      <xdr:colOff>561975</xdr:colOff>
      <xdr:row>40</xdr:row>
      <xdr:rowOff>5842</xdr:rowOff>
    </xdr:to>
    <xdr:sp macro="" textlink="">
      <xdr:nvSpPr>
        <xdr:cNvPr id="61" name="フローチャート : 判断 60"/>
        <xdr:cNvSpPr/>
      </xdr:nvSpPr>
      <xdr:spPr>
        <a:xfrm>
          <a:off x="45847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75692</xdr:rowOff>
    </xdr:from>
    <xdr:to>
      <xdr:col>5</xdr:col>
      <xdr:colOff>409575</xdr:colOff>
      <xdr:row>40</xdr:row>
      <xdr:rowOff>5842</xdr:rowOff>
    </xdr:to>
    <xdr:sp macro="" textlink="">
      <xdr:nvSpPr>
        <xdr:cNvPr id="62" name="フローチャート : 判断 61"/>
        <xdr:cNvSpPr/>
      </xdr:nvSpPr>
      <xdr:spPr>
        <a:xfrm>
          <a:off x="3746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40</xdr:row>
      <xdr:rowOff>36830</xdr:rowOff>
    </xdr:from>
    <xdr:to>
      <xdr:col>5</xdr:col>
      <xdr:colOff>409575</xdr:colOff>
      <xdr:row>40</xdr:row>
      <xdr:rowOff>138430</xdr:rowOff>
    </xdr:to>
    <xdr:sp macro="" textlink="">
      <xdr:nvSpPr>
        <xdr:cNvPr id="68" name="円/楕円 67"/>
        <xdr:cNvSpPr/>
      </xdr:nvSpPr>
      <xdr:spPr>
        <a:xfrm>
          <a:off x="3746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22369</xdr:rowOff>
    </xdr:from>
    <xdr:ext cx="405111" cy="259045"/>
    <xdr:sp macro="" textlink="">
      <xdr:nvSpPr>
        <xdr:cNvPr id="69" name="n_1aveValue【道路】&#10;有形固定資産減価償却率"/>
        <xdr:cNvSpPr txBox="1"/>
      </xdr:nvSpPr>
      <xdr:spPr>
        <a:xfrm>
          <a:off x="3582043" y="6537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oneCellAnchor>
    <xdr:from>
      <xdr:col>5</xdr:col>
      <xdr:colOff>143518</xdr:colOff>
      <xdr:row>40</xdr:row>
      <xdr:rowOff>129557</xdr:rowOff>
    </xdr:from>
    <xdr:ext cx="405111" cy="259045"/>
    <xdr:sp macro="" textlink="">
      <xdr:nvSpPr>
        <xdr:cNvPr id="70" name="n_1mainValue【道路】&#10;有形固定資産減価償却率"/>
        <xdr:cNvSpPr txBox="1"/>
      </xdr:nvSpPr>
      <xdr:spPr>
        <a:xfrm>
          <a:off x="3582043"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6.984</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1" name="直線コネクタ 8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2" name="テキスト ボックス 8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3" name="直線コネクタ 8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29227</xdr:rowOff>
    </xdr:from>
    <xdr:ext cx="531299" cy="259045"/>
    <xdr:sp macro="" textlink="">
      <xdr:nvSpPr>
        <xdr:cNvPr id="84" name="テキスト ボックス 8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5" name="直線コネクタ 8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86" name="テキスト ボックス 8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7" name="直線コネクタ 8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124477</xdr:rowOff>
    </xdr:from>
    <xdr:ext cx="531299" cy="259045"/>
    <xdr:sp macro="" textlink="">
      <xdr:nvSpPr>
        <xdr:cNvPr id="88" name="テキスト ボックス 8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89" name="直線コネクタ 8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0" name="テキスト ボックス 8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48277</xdr:rowOff>
    </xdr:from>
    <xdr:ext cx="595419" cy="259045"/>
    <xdr:sp macro="" textlink="">
      <xdr:nvSpPr>
        <xdr:cNvPr id="92" name="テキスト ボックス 9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32</xdr:row>
      <xdr:rowOff>126854</xdr:rowOff>
    </xdr:from>
    <xdr:to>
      <xdr:col>15</xdr:col>
      <xdr:colOff>180340</xdr:colOff>
      <xdr:row>41</xdr:row>
      <xdr:rowOff>39453</xdr:rowOff>
    </xdr:to>
    <xdr:cxnSp macro="">
      <xdr:nvCxnSpPr>
        <xdr:cNvPr id="94" name="直線コネクタ 93"/>
        <xdr:cNvCxnSpPr/>
      </xdr:nvCxnSpPr>
      <xdr:spPr>
        <a:xfrm flipV="1">
          <a:off x="10476865" y="5613254"/>
          <a:ext cx="0" cy="145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43280</xdr:rowOff>
    </xdr:from>
    <xdr:ext cx="469744" cy="259045"/>
    <xdr:sp macro="" textlink="">
      <xdr:nvSpPr>
        <xdr:cNvPr id="95" name="【道路】&#10;一人当たり延長最小値テキスト"/>
        <xdr:cNvSpPr txBox="1"/>
      </xdr:nvSpPr>
      <xdr:spPr>
        <a:xfrm>
          <a:off x="10566400" y="707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8.929</a:t>
          </a:r>
          <a:endParaRPr kumimoji="1" lang="ja-JP" altLang="en-US" sz="1000" b="1">
            <a:latin typeface="ＭＳ Ｐゴシック"/>
          </a:endParaRPr>
        </a:p>
      </xdr:txBody>
    </xdr:sp>
    <xdr:clientData/>
  </xdr:oneCellAnchor>
  <xdr:twoCellAnchor>
    <xdr:from>
      <xdr:col>15</xdr:col>
      <xdr:colOff>92075</xdr:colOff>
      <xdr:row>41</xdr:row>
      <xdr:rowOff>39453</xdr:rowOff>
    </xdr:from>
    <xdr:to>
      <xdr:col>15</xdr:col>
      <xdr:colOff>269875</xdr:colOff>
      <xdr:row>41</xdr:row>
      <xdr:rowOff>39453</xdr:rowOff>
    </xdr:to>
    <xdr:cxnSp macro="">
      <xdr:nvCxnSpPr>
        <xdr:cNvPr id="96" name="直線コネクタ 95"/>
        <xdr:cNvCxnSpPr/>
      </xdr:nvCxnSpPr>
      <xdr:spPr>
        <a:xfrm>
          <a:off x="10388600" y="7068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73531</xdr:rowOff>
    </xdr:from>
    <xdr:ext cx="534377" cy="259045"/>
    <xdr:sp macro="" textlink="">
      <xdr:nvSpPr>
        <xdr:cNvPr id="97" name="【道路】&#10;一人当たり延長最大値テキスト"/>
        <xdr:cNvSpPr txBox="1"/>
      </xdr:nvSpPr>
      <xdr:spPr>
        <a:xfrm>
          <a:off x="10566400" y="538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85.341</a:t>
          </a:r>
          <a:endParaRPr kumimoji="1" lang="ja-JP" altLang="en-US" sz="1000" b="1">
            <a:latin typeface="ＭＳ Ｐゴシック"/>
          </a:endParaRPr>
        </a:p>
      </xdr:txBody>
    </xdr:sp>
    <xdr:clientData/>
  </xdr:oneCellAnchor>
  <xdr:twoCellAnchor>
    <xdr:from>
      <xdr:col>15</xdr:col>
      <xdr:colOff>92075</xdr:colOff>
      <xdr:row>32</xdr:row>
      <xdr:rowOff>126854</xdr:rowOff>
    </xdr:from>
    <xdr:to>
      <xdr:col>15</xdr:col>
      <xdr:colOff>269875</xdr:colOff>
      <xdr:row>32</xdr:row>
      <xdr:rowOff>126854</xdr:rowOff>
    </xdr:to>
    <xdr:cxnSp macro="">
      <xdr:nvCxnSpPr>
        <xdr:cNvPr id="98" name="直線コネクタ 97"/>
        <xdr:cNvCxnSpPr/>
      </xdr:nvCxnSpPr>
      <xdr:spPr>
        <a:xfrm>
          <a:off x="10388600" y="5613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128890</xdr:rowOff>
    </xdr:from>
    <xdr:ext cx="534377" cy="259045"/>
    <xdr:sp macro="" textlink="">
      <xdr:nvSpPr>
        <xdr:cNvPr id="99" name="【道路】&#10;一人当たり延長平均値テキスト"/>
        <xdr:cNvSpPr txBox="1"/>
      </xdr:nvSpPr>
      <xdr:spPr>
        <a:xfrm>
          <a:off x="10566400" y="6472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36.435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150463</xdr:rowOff>
    </xdr:from>
    <xdr:to>
      <xdr:col>15</xdr:col>
      <xdr:colOff>231775</xdr:colOff>
      <xdr:row>38</xdr:row>
      <xdr:rowOff>80614</xdr:rowOff>
    </xdr:to>
    <xdr:sp macro="" textlink="">
      <xdr:nvSpPr>
        <xdr:cNvPr id="100" name="フローチャート : 判断 99"/>
        <xdr:cNvSpPr/>
      </xdr:nvSpPr>
      <xdr:spPr>
        <a:xfrm>
          <a:off x="10426700" y="649411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164408</xdr:rowOff>
    </xdr:from>
    <xdr:to>
      <xdr:col>14</xdr:col>
      <xdr:colOff>79375</xdr:colOff>
      <xdr:row>39</xdr:row>
      <xdr:rowOff>94558</xdr:rowOff>
    </xdr:to>
    <xdr:sp macro="" textlink="">
      <xdr:nvSpPr>
        <xdr:cNvPr id="101" name="フローチャート : 判断 100"/>
        <xdr:cNvSpPr/>
      </xdr:nvSpPr>
      <xdr:spPr>
        <a:xfrm>
          <a:off x="9588500" y="667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99657</xdr:rowOff>
    </xdr:from>
    <xdr:to>
      <xdr:col>14</xdr:col>
      <xdr:colOff>79375</xdr:colOff>
      <xdr:row>41</xdr:row>
      <xdr:rowOff>29807</xdr:rowOff>
    </xdr:to>
    <xdr:sp macro="" textlink="">
      <xdr:nvSpPr>
        <xdr:cNvPr id="107" name="円/楕円 106"/>
        <xdr:cNvSpPr/>
      </xdr:nvSpPr>
      <xdr:spPr>
        <a:xfrm>
          <a:off x="9588500" y="695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37</xdr:row>
      <xdr:rowOff>111085</xdr:rowOff>
    </xdr:from>
    <xdr:ext cx="534377" cy="259045"/>
    <xdr:sp macro="" textlink="">
      <xdr:nvSpPr>
        <xdr:cNvPr id="108" name="n_1aveValue【道路】&#10;一人当たり延長"/>
        <xdr:cNvSpPr txBox="1"/>
      </xdr:nvSpPr>
      <xdr:spPr>
        <a:xfrm>
          <a:off x="9359410" y="645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26.703</a:t>
          </a:r>
          <a:endParaRPr kumimoji="1" lang="ja-JP" altLang="en-US" sz="1000" b="1">
            <a:solidFill>
              <a:srgbClr val="000080"/>
            </a:solidFill>
            <a:latin typeface="ＭＳ Ｐゴシック"/>
          </a:endParaRPr>
        </a:p>
      </xdr:txBody>
    </xdr:sp>
    <xdr:clientData/>
  </xdr:oneCellAnchor>
  <xdr:oneCellAnchor>
    <xdr:from>
      <xdr:col>13</xdr:col>
      <xdr:colOff>434485</xdr:colOff>
      <xdr:row>41</xdr:row>
      <xdr:rowOff>20934</xdr:rowOff>
    </xdr:from>
    <xdr:ext cx="534377" cy="259045"/>
    <xdr:sp macro="" textlink="">
      <xdr:nvSpPr>
        <xdr:cNvPr id="109" name="n_1mainValue【道路】&#10;一人当たり延長"/>
        <xdr:cNvSpPr txBox="1"/>
      </xdr:nvSpPr>
      <xdr:spPr>
        <a:xfrm>
          <a:off x="9359410" y="70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12.102</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0" name="テキスト ボックス 11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1" name="直線コネクタ 12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2" name="テキスト ボックス 121"/>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3" name="直線コネクタ 12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24" name="テキスト ボックス 12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5" name="直線コネクタ 12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6" name="テキスト ボックス 12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27" name="直線コネクタ 12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28" name="テキスト ボックス 12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29" name="直線コネクタ 12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0" name="テキスト ボックス 12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1" name="直線コネクタ 13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2" name="テキスト ボックス 131"/>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3" name="直線コネクタ 13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4" name="テキスト ボックス 13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122465</xdr:rowOff>
    </xdr:from>
    <xdr:to>
      <xdr:col>6</xdr:col>
      <xdr:colOff>510540</xdr:colOff>
      <xdr:row>64</xdr:row>
      <xdr:rowOff>160020</xdr:rowOff>
    </xdr:to>
    <xdr:cxnSp macro="">
      <xdr:nvCxnSpPr>
        <xdr:cNvPr id="136" name="直線コネクタ 135"/>
        <xdr:cNvCxnSpPr/>
      </xdr:nvCxnSpPr>
      <xdr:spPr>
        <a:xfrm flipV="1">
          <a:off x="4634865" y="9552215"/>
          <a:ext cx="0" cy="158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163847</xdr:rowOff>
    </xdr:from>
    <xdr:ext cx="405111" cy="259045"/>
    <xdr:sp macro="" textlink="">
      <xdr:nvSpPr>
        <xdr:cNvPr id="137" name="【橋りょう・トンネル】&#10;有形固定資産減価償却率最小値テキスト"/>
        <xdr:cNvSpPr txBox="1"/>
      </xdr:nvSpPr>
      <xdr:spPr>
        <a:xfrm>
          <a:off x="4724400" y="1113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39.1</a:t>
          </a:r>
          <a:endParaRPr kumimoji="1" lang="ja-JP" altLang="en-US" sz="1000" b="1">
            <a:latin typeface="ＭＳ Ｐゴシック"/>
          </a:endParaRPr>
        </a:p>
      </xdr:txBody>
    </xdr:sp>
    <xdr:clientData/>
  </xdr:oneCellAnchor>
  <xdr:twoCellAnchor>
    <xdr:from>
      <xdr:col>6</xdr:col>
      <xdr:colOff>422275</xdr:colOff>
      <xdr:row>64</xdr:row>
      <xdr:rowOff>160020</xdr:rowOff>
    </xdr:from>
    <xdr:to>
      <xdr:col>6</xdr:col>
      <xdr:colOff>600075</xdr:colOff>
      <xdr:row>64</xdr:row>
      <xdr:rowOff>160020</xdr:rowOff>
    </xdr:to>
    <xdr:cxnSp macro="">
      <xdr:nvCxnSpPr>
        <xdr:cNvPr id="138" name="直線コネクタ 137"/>
        <xdr:cNvCxnSpPr/>
      </xdr:nvCxnSpPr>
      <xdr:spPr>
        <a:xfrm>
          <a:off x="4546600" y="1113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69142</xdr:rowOff>
    </xdr:from>
    <xdr:ext cx="405111" cy="259045"/>
    <xdr:sp macro="" textlink="">
      <xdr:nvSpPr>
        <xdr:cNvPr id="139" name="【橋りょう・トンネル】&#10;有形固定資産減価償却率最大値テキスト"/>
        <xdr:cNvSpPr txBox="1"/>
      </xdr:nvSpPr>
      <xdr:spPr>
        <a:xfrm>
          <a:off x="4724400" y="9327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6</xdr:col>
      <xdr:colOff>422275</xdr:colOff>
      <xdr:row>55</xdr:row>
      <xdr:rowOff>122465</xdr:rowOff>
    </xdr:from>
    <xdr:to>
      <xdr:col>6</xdr:col>
      <xdr:colOff>600075</xdr:colOff>
      <xdr:row>55</xdr:row>
      <xdr:rowOff>122465</xdr:rowOff>
    </xdr:to>
    <xdr:cxnSp macro="">
      <xdr:nvCxnSpPr>
        <xdr:cNvPr id="140" name="直線コネクタ 139"/>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77850</xdr:rowOff>
    </xdr:from>
    <xdr:ext cx="405111" cy="259045"/>
    <xdr:sp macro="" textlink="">
      <xdr:nvSpPr>
        <xdr:cNvPr id="141" name="【橋りょう・トンネル】&#10;有形固定資産減価償却率平均値テキスト"/>
        <xdr:cNvSpPr txBox="1"/>
      </xdr:nvSpPr>
      <xdr:spPr>
        <a:xfrm>
          <a:off x="4724400" y="10364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99423</xdr:rowOff>
    </xdr:from>
    <xdr:to>
      <xdr:col>6</xdr:col>
      <xdr:colOff>561975</xdr:colOff>
      <xdr:row>61</xdr:row>
      <xdr:rowOff>29573</xdr:rowOff>
    </xdr:to>
    <xdr:sp macro="" textlink="">
      <xdr:nvSpPr>
        <xdr:cNvPr id="142" name="フローチャート : 判断 141"/>
        <xdr:cNvSpPr/>
      </xdr:nvSpPr>
      <xdr:spPr>
        <a:xfrm>
          <a:off x="45847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55335</xdr:rowOff>
    </xdr:from>
    <xdr:to>
      <xdr:col>5</xdr:col>
      <xdr:colOff>409575</xdr:colOff>
      <xdr:row>61</xdr:row>
      <xdr:rowOff>156935</xdr:rowOff>
    </xdr:to>
    <xdr:sp macro="" textlink="">
      <xdr:nvSpPr>
        <xdr:cNvPr id="143" name="フローチャート : 判断 142"/>
        <xdr:cNvSpPr/>
      </xdr:nvSpPr>
      <xdr:spPr>
        <a:xfrm>
          <a:off x="3746500" y="1051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4" name="テキスト ボックス 14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5" name="テキスト ボックス 14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6" name="テキスト ボックス 14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7" name="テキスト ボックス 14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8" name="テキスト ボックス 14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60</xdr:row>
      <xdr:rowOff>125549</xdr:rowOff>
    </xdr:from>
    <xdr:to>
      <xdr:col>5</xdr:col>
      <xdr:colOff>409575</xdr:colOff>
      <xdr:row>61</xdr:row>
      <xdr:rowOff>55699</xdr:rowOff>
    </xdr:to>
    <xdr:sp macro="" textlink="">
      <xdr:nvSpPr>
        <xdr:cNvPr id="149" name="円/楕円 148"/>
        <xdr:cNvSpPr/>
      </xdr:nvSpPr>
      <xdr:spPr>
        <a:xfrm>
          <a:off x="3746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61</xdr:row>
      <xdr:rowOff>148062</xdr:rowOff>
    </xdr:from>
    <xdr:ext cx="405111" cy="259045"/>
    <xdr:sp macro="" textlink="">
      <xdr:nvSpPr>
        <xdr:cNvPr id="150" name="n_1aveValue【橋りょう・トンネル】&#10;有形固定資産減価償却率"/>
        <xdr:cNvSpPr txBox="1"/>
      </xdr:nvSpPr>
      <xdr:spPr>
        <a:xfrm>
          <a:off x="3582043" y="1060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oneCellAnchor>
    <xdr:from>
      <xdr:col>5</xdr:col>
      <xdr:colOff>143518</xdr:colOff>
      <xdr:row>59</xdr:row>
      <xdr:rowOff>72226</xdr:rowOff>
    </xdr:from>
    <xdr:ext cx="405111" cy="259045"/>
    <xdr:sp macro="" textlink="">
      <xdr:nvSpPr>
        <xdr:cNvPr id="151" name="n_1mainValue【橋りょう・トンネル】&#10;有形固定資産減価償却率"/>
        <xdr:cNvSpPr txBox="1"/>
      </xdr:nvSpPr>
      <xdr:spPr>
        <a:xfrm>
          <a:off x="3582043" y="1018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2" name="正方形/長方形 15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3" name="正方形/長方形 15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4" name="正方形/長方形 15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5" name="正方形/長方形 15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6" name="正方形/長方形 15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2,483,541</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7" name="正方形/長方形 15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8" name="正方形/長方形 15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9" name="正方形/長方形 15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0" name="テキスト ボックス 15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1" name="直線コネクタ 16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2" name="直線コネクタ 16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3" name="テキスト ボックス 162"/>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4" name="直線コネクタ 16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65" name="テキスト ボックス 164"/>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6" name="直線コネクタ 16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59</xdr:row>
      <xdr:rowOff>29227</xdr:rowOff>
    </xdr:from>
    <xdr:ext cx="685572" cy="259045"/>
    <xdr:sp macro="" textlink="">
      <xdr:nvSpPr>
        <xdr:cNvPr id="167" name="テキスト ボックス 166"/>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8" name="直線コネクタ 16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162577</xdr:rowOff>
    </xdr:from>
    <xdr:ext cx="685572" cy="259045"/>
    <xdr:sp macro="" textlink="">
      <xdr:nvSpPr>
        <xdr:cNvPr id="169" name="テキスト ボックス 168"/>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0" name="直線コネクタ 16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124477</xdr:rowOff>
    </xdr:from>
    <xdr:ext cx="685572" cy="259045"/>
    <xdr:sp macro="" textlink="">
      <xdr:nvSpPr>
        <xdr:cNvPr id="171" name="テキスト ボックス 170"/>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2" name="直線コネクタ 17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3" name="テキスト ボックス 172"/>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134338</xdr:rowOff>
    </xdr:from>
    <xdr:to>
      <xdr:col>15</xdr:col>
      <xdr:colOff>180340</xdr:colOff>
      <xdr:row>63</xdr:row>
      <xdr:rowOff>139178</xdr:rowOff>
    </xdr:to>
    <xdr:cxnSp macro="">
      <xdr:nvCxnSpPr>
        <xdr:cNvPr id="175" name="直線コネクタ 174"/>
        <xdr:cNvCxnSpPr/>
      </xdr:nvCxnSpPr>
      <xdr:spPr>
        <a:xfrm flipV="1">
          <a:off x="10476865" y="9735538"/>
          <a:ext cx="0" cy="1204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143005</xdr:rowOff>
    </xdr:from>
    <xdr:ext cx="599010" cy="259045"/>
    <xdr:sp macro="" textlink="">
      <xdr:nvSpPr>
        <xdr:cNvPr id="176" name="【橋りょう・トンネル】&#10;一人当たり有形固定資産（償却資産）額最小値テキスト"/>
        <xdr:cNvSpPr txBox="1"/>
      </xdr:nvSpPr>
      <xdr:spPr>
        <a:xfrm>
          <a:off x="10566400" y="10944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142,351</a:t>
          </a:r>
          <a:endParaRPr kumimoji="1" lang="ja-JP" altLang="en-US" sz="1000" b="1">
            <a:latin typeface="ＭＳ Ｐゴシック"/>
          </a:endParaRPr>
        </a:p>
      </xdr:txBody>
    </xdr:sp>
    <xdr:clientData/>
  </xdr:oneCellAnchor>
  <xdr:twoCellAnchor>
    <xdr:from>
      <xdr:col>15</xdr:col>
      <xdr:colOff>92075</xdr:colOff>
      <xdr:row>63</xdr:row>
      <xdr:rowOff>139178</xdr:rowOff>
    </xdr:from>
    <xdr:to>
      <xdr:col>15</xdr:col>
      <xdr:colOff>269875</xdr:colOff>
      <xdr:row>63</xdr:row>
      <xdr:rowOff>139178</xdr:rowOff>
    </xdr:to>
    <xdr:cxnSp macro="">
      <xdr:nvCxnSpPr>
        <xdr:cNvPr id="177" name="直線コネクタ 176"/>
        <xdr:cNvCxnSpPr/>
      </xdr:nvCxnSpPr>
      <xdr:spPr>
        <a:xfrm>
          <a:off x="10388600" y="10940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81015</xdr:rowOff>
    </xdr:from>
    <xdr:ext cx="690189" cy="259045"/>
    <xdr:sp macro="" textlink="">
      <xdr:nvSpPr>
        <xdr:cNvPr id="178" name="【橋りょう・トンネル】&#10;一人当たり有形固定資産（償却資産）額最大値テキスト"/>
        <xdr:cNvSpPr txBox="1"/>
      </xdr:nvSpPr>
      <xdr:spPr>
        <a:xfrm>
          <a:off x="10566400" y="95107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1,723,704</a:t>
          </a:r>
          <a:endParaRPr kumimoji="1" lang="ja-JP" altLang="en-US" sz="1000" b="1">
            <a:latin typeface="ＭＳ Ｐゴシック"/>
          </a:endParaRPr>
        </a:p>
      </xdr:txBody>
    </xdr:sp>
    <xdr:clientData/>
  </xdr:oneCellAnchor>
  <xdr:twoCellAnchor>
    <xdr:from>
      <xdr:col>15</xdr:col>
      <xdr:colOff>92075</xdr:colOff>
      <xdr:row>56</xdr:row>
      <xdr:rowOff>134338</xdr:rowOff>
    </xdr:from>
    <xdr:to>
      <xdr:col>15</xdr:col>
      <xdr:colOff>269875</xdr:colOff>
      <xdr:row>56</xdr:row>
      <xdr:rowOff>134338</xdr:rowOff>
    </xdr:to>
    <xdr:cxnSp macro="">
      <xdr:nvCxnSpPr>
        <xdr:cNvPr id="179" name="直線コネクタ 178"/>
        <xdr:cNvCxnSpPr/>
      </xdr:nvCxnSpPr>
      <xdr:spPr>
        <a:xfrm>
          <a:off x="10388600" y="973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94015</xdr:rowOff>
    </xdr:from>
    <xdr:ext cx="599010" cy="259045"/>
    <xdr:sp macro="" textlink="">
      <xdr:nvSpPr>
        <xdr:cNvPr id="180" name="【橋りょう・トンネル】&#10;一人当たり有形固定資産（償却資産）額平均値テキスト"/>
        <xdr:cNvSpPr txBox="1"/>
      </xdr:nvSpPr>
      <xdr:spPr>
        <a:xfrm>
          <a:off x="10566400" y="105524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556,644</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115588</xdr:rowOff>
    </xdr:from>
    <xdr:to>
      <xdr:col>15</xdr:col>
      <xdr:colOff>231775</xdr:colOff>
      <xdr:row>62</xdr:row>
      <xdr:rowOff>45738</xdr:rowOff>
    </xdr:to>
    <xdr:sp macro="" textlink="">
      <xdr:nvSpPr>
        <xdr:cNvPr id="181" name="フローチャート : 判断 180"/>
        <xdr:cNvSpPr/>
      </xdr:nvSpPr>
      <xdr:spPr>
        <a:xfrm>
          <a:off x="10426700" y="1057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432</xdr:rowOff>
    </xdr:from>
    <xdr:to>
      <xdr:col>14</xdr:col>
      <xdr:colOff>79375</xdr:colOff>
      <xdr:row>62</xdr:row>
      <xdr:rowOff>102032</xdr:rowOff>
    </xdr:to>
    <xdr:sp macro="" textlink="">
      <xdr:nvSpPr>
        <xdr:cNvPr id="182" name="フローチャート : 判断 181"/>
        <xdr:cNvSpPr/>
      </xdr:nvSpPr>
      <xdr:spPr>
        <a:xfrm>
          <a:off x="9588500" y="10630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3" name="テキスト ボックス 18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4" name="テキスト ボックス 18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5" name="テキスト ボックス 18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6" name="テキスト ボックス 18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7" name="テキスト ボックス 18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63</xdr:row>
      <xdr:rowOff>51222</xdr:rowOff>
    </xdr:from>
    <xdr:to>
      <xdr:col>14</xdr:col>
      <xdr:colOff>79375</xdr:colOff>
      <xdr:row>63</xdr:row>
      <xdr:rowOff>152822</xdr:rowOff>
    </xdr:to>
    <xdr:sp macro="" textlink="">
      <xdr:nvSpPr>
        <xdr:cNvPr id="188" name="円/楕円 187"/>
        <xdr:cNvSpPr/>
      </xdr:nvSpPr>
      <xdr:spPr>
        <a:xfrm>
          <a:off x="9588500" y="108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60</xdr:row>
      <xdr:rowOff>118559</xdr:rowOff>
    </xdr:from>
    <xdr:ext cx="599010" cy="259045"/>
    <xdr:sp macro="" textlink="">
      <xdr:nvSpPr>
        <xdr:cNvPr id="189" name="n_1aveValue【橋りょう・トンネル】&#10;一人当たり有形固定資産（償却資産）額"/>
        <xdr:cNvSpPr txBox="1"/>
      </xdr:nvSpPr>
      <xdr:spPr>
        <a:xfrm>
          <a:off x="9327094" y="1040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482,767</a:t>
          </a:r>
          <a:endParaRPr kumimoji="1" lang="ja-JP" altLang="en-US" sz="1000" b="1">
            <a:solidFill>
              <a:srgbClr val="000080"/>
            </a:solidFill>
            <a:latin typeface="ＭＳ Ｐゴシック"/>
          </a:endParaRPr>
        </a:p>
      </xdr:txBody>
    </xdr:sp>
    <xdr:clientData/>
  </xdr:oneCellAnchor>
  <xdr:oneCellAnchor>
    <xdr:from>
      <xdr:col>13</xdr:col>
      <xdr:colOff>402169</xdr:colOff>
      <xdr:row>63</xdr:row>
      <xdr:rowOff>143949</xdr:rowOff>
    </xdr:from>
    <xdr:ext cx="599010" cy="259045"/>
    <xdr:sp macro="" textlink="">
      <xdr:nvSpPr>
        <xdr:cNvPr id="190" name="n_1mainValue【橋りょう・トンネル】&#10;一人当たり有形固定資産（償却資産）額"/>
        <xdr:cNvSpPr txBox="1"/>
      </xdr:nvSpPr>
      <xdr:spPr>
        <a:xfrm>
          <a:off x="9327094" y="10945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191,113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1" name="正方形/長方形 19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2" name="正方形/長方形 19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3" name="正方形/長方形 19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4" name="正方形/長方形 19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5" name="正方形/長方形 19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6" name="正方形/長方形 19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7" name="正方形/長方形 19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8" name="正方形/長方形 19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9" name="テキスト ボックス 19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0" name="直線コネクタ 19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1" name="テキスト ボックス 20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2" name="直線コネクタ 201"/>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3" name="テキスト ボックス 202"/>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4" name="直線コネクタ 203"/>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5" name="テキスト ボックス 204"/>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6" name="直線コネクタ 205"/>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7" name="テキスト ボックス 206"/>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8" name="直線コネクタ 207"/>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9" name="テキスト ボックス 208"/>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1" name="テキスト ボックス 21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97537</xdr:rowOff>
    </xdr:from>
    <xdr:to>
      <xdr:col>6</xdr:col>
      <xdr:colOff>510540</xdr:colOff>
      <xdr:row>85</xdr:row>
      <xdr:rowOff>83820</xdr:rowOff>
    </xdr:to>
    <xdr:cxnSp macro="">
      <xdr:nvCxnSpPr>
        <xdr:cNvPr id="213" name="直線コネクタ 212"/>
        <xdr:cNvCxnSpPr/>
      </xdr:nvCxnSpPr>
      <xdr:spPr>
        <a:xfrm flipV="1">
          <a:off x="4634865" y="13470637"/>
          <a:ext cx="0" cy="118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87647</xdr:rowOff>
    </xdr:from>
    <xdr:ext cx="405111" cy="259045"/>
    <xdr:sp macro="" textlink="">
      <xdr:nvSpPr>
        <xdr:cNvPr id="214" name="【公営住宅】&#10;有形固定資産減価償却率最小値テキスト"/>
        <xdr:cNvSpPr txBox="1"/>
      </xdr:nvSpPr>
      <xdr:spPr>
        <a:xfrm>
          <a:off x="47244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45.5</a:t>
          </a:r>
          <a:endParaRPr kumimoji="1" lang="ja-JP" altLang="en-US" sz="1000" b="1">
            <a:latin typeface="ＭＳ Ｐゴシック"/>
          </a:endParaRPr>
        </a:p>
      </xdr:txBody>
    </xdr:sp>
    <xdr:clientData/>
  </xdr:oneCellAnchor>
  <xdr:twoCellAnchor>
    <xdr:from>
      <xdr:col>6</xdr:col>
      <xdr:colOff>422275</xdr:colOff>
      <xdr:row>85</xdr:row>
      <xdr:rowOff>83820</xdr:rowOff>
    </xdr:from>
    <xdr:to>
      <xdr:col>6</xdr:col>
      <xdr:colOff>600075</xdr:colOff>
      <xdr:row>85</xdr:row>
      <xdr:rowOff>83820</xdr:rowOff>
    </xdr:to>
    <xdr:cxnSp macro="">
      <xdr:nvCxnSpPr>
        <xdr:cNvPr id="215" name="直線コネクタ 214"/>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44214</xdr:rowOff>
    </xdr:from>
    <xdr:ext cx="405111" cy="259045"/>
    <xdr:sp macro="" textlink="">
      <xdr:nvSpPr>
        <xdr:cNvPr id="216" name="【公営住宅】&#10;有形固定資産減価償却率最大値テキスト"/>
        <xdr:cNvSpPr txBox="1"/>
      </xdr:nvSpPr>
      <xdr:spPr>
        <a:xfrm>
          <a:off x="4724400" y="1324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97.4</a:t>
          </a:r>
          <a:endParaRPr kumimoji="1" lang="ja-JP" altLang="en-US" sz="1000" b="1">
            <a:latin typeface="ＭＳ Ｐゴシック"/>
          </a:endParaRPr>
        </a:p>
      </xdr:txBody>
    </xdr:sp>
    <xdr:clientData/>
  </xdr:oneCellAnchor>
  <xdr:twoCellAnchor>
    <xdr:from>
      <xdr:col>6</xdr:col>
      <xdr:colOff>422275</xdr:colOff>
      <xdr:row>78</xdr:row>
      <xdr:rowOff>97537</xdr:rowOff>
    </xdr:from>
    <xdr:to>
      <xdr:col>6</xdr:col>
      <xdr:colOff>600075</xdr:colOff>
      <xdr:row>78</xdr:row>
      <xdr:rowOff>97537</xdr:rowOff>
    </xdr:to>
    <xdr:cxnSp macro="">
      <xdr:nvCxnSpPr>
        <xdr:cNvPr id="217" name="直線コネクタ 216"/>
        <xdr:cNvCxnSpPr/>
      </xdr:nvCxnSpPr>
      <xdr:spPr>
        <a:xfrm>
          <a:off x="4546600" y="1347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64025</xdr:rowOff>
    </xdr:from>
    <xdr:ext cx="405111" cy="259045"/>
    <xdr:sp macro="" textlink="">
      <xdr:nvSpPr>
        <xdr:cNvPr id="218" name="【公営住宅】&#10;有形固定資産減価償却率平均値テキスト"/>
        <xdr:cNvSpPr txBox="1"/>
      </xdr:nvSpPr>
      <xdr:spPr>
        <a:xfrm>
          <a:off x="4724400" y="141229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65.7</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85598</xdr:rowOff>
    </xdr:from>
    <xdr:to>
      <xdr:col>6</xdr:col>
      <xdr:colOff>561975</xdr:colOff>
      <xdr:row>83</xdr:row>
      <xdr:rowOff>15748</xdr:rowOff>
    </xdr:to>
    <xdr:sp macro="" textlink="">
      <xdr:nvSpPr>
        <xdr:cNvPr id="219" name="フローチャート : 判断 218"/>
        <xdr:cNvSpPr/>
      </xdr:nvSpPr>
      <xdr:spPr>
        <a:xfrm>
          <a:off x="4584700" y="1414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21589</xdr:rowOff>
    </xdr:from>
    <xdr:to>
      <xdr:col>5</xdr:col>
      <xdr:colOff>409575</xdr:colOff>
      <xdr:row>82</xdr:row>
      <xdr:rowOff>123189</xdr:rowOff>
    </xdr:to>
    <xdr:sp macro="" textlink="">
      <xdr:nvSpPr>
        <xdr:cNvPr id="220" name="フローチャート : 判断 219"/>
        <xdr:cNvSpPr/>
      </xdr:nvSpPr>
      <xdr:spPr>
        <a:xfrm>
          <a:off x="3746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1" name="テキスト ボックス 22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2" name="テキスト ボックス 22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3" name="テキスト ボックス 22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4" name="テキスト ボックス 22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5" name="テキスト ボックス 22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80</xdr:row>
      <xdr:rowOff>119887</xdr:rowOff>
    </xdr:from>
    <xdr:to>
      <xdr:col>5</xdr:col>
      <xdr:colOff>409575</xdr:colOff>
      <xdr:row>81</xdr:row>
      <xdr:rowOff>50037</xdr:rowOff>
    </xdr:to>
    <xdr:sp macro="" textlink="">
      <xdr:nvSpPr>
        <xdr:cNvPr id="226" name="円/楕円 225"/>
        <xdr:cNvSpPr/>
      </xdr:nvSpPr>
      <xdr:spPr>
        <a:xfrm>
          <a:off x="3746500" y="1383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82</xdr:row>
      <xdr:rowOff>114316</xdr:rowOff>
    </xdr:from>
    <xdr:ext cx="405111" cy="259045"/>
    <xdr:sp macro="" textlink="">
      <xdr:nvSpPr>
        <xdr:cNvPr id="227" name="n_1aveValue【公営住宅】&#10;有形固定資産減価償却率"/>
        <xdr:cNvSpPr txBox="1"/>
      </xdr:nvSpPr>
      <xdr:spPr>
        <a:xfrm>
          <a:off x="3582043"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5</xdr:col>
      <xdr:colOff>143518</xdr:colOff>
      <xdr:row>79</xdr:row>
      <xdr:rowOff>66564</xdr:rowOff>
    </xdr:from>
    <xdr:ext cx="405111" cy="259045"/>
    <xdr:sp macro="" textlink="">
      <xdr:nvSpPr>
        <xdr:cNvPr id="228" name="n_1mainValue【公営住宅】&#10;有形固定資産減価償却率"/>
        <xdr:cNvSpPr txBox="1"/>
      </xdr:nvSpPr>
      <xdr:spPr>
        <a:xfrm>
          <a:off x="3582043" y="1361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79.2</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9" name="正方形/長方形 22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0" name="正方形/長方形 22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1" name="正方形/長方形 23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2" name="正方形/長方形 23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3" name="正方形/長方形 23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5.991</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4" name="正方形/長方形 23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5" name="正方形/長方形 23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6" name="正方形/長方形 23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7" name="テキスト ボックス 23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8" name="直線コネクタ 23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9" name="直線コネクタ 238"/>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40" name="テキスト ボックス 239"/>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41" name="直線コネクタ 240"/>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2" name="テキスト ボックス 241"/>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3" name="直線コネクタ 242"/>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4" name="テキスト ボックス 243"/>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5" name="直線コネクタ 244"/>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6" name="テキスト ボックス 245"/>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7" name="直線コネクタ 24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8" name="テキスト ボックス 24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79</xdr:row>
      <xdr:rowOff>44272</xdr:rowOff>
    </xdr:from>
    <xdr:to>
      <xdr:col>15</xdr:col>
      <xdr:colOff>180340</xdr:colOff>
      <xdr:row>85</xdr:row>
      <xdr:rowOff>128397</xdr:rowOff>
    </xdr:to>
    <xdr:cxnSp macro="">
      <xdr:nvCxnSpPr>
        <xdr:cNvPr id="250" name="直線コネクタ 249"/>
        <xdr:cNvCxnSpPr/>
      </xdr:nvCxnSpPr>
      <xdr:spPr>
        <a:xfrm flipV="1">
          <a:off x="10476865" y="13588822"/>
          <a:ext cx="0" cy="1112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132224</xdr:rowOff>
    </xdr:from>
    <xdr:ext cx="469744" cy="259045"/>
    <xdr:sp macro="" textlink="">
      <xdr:nvSpPr>
        <xdr:cNvPr id="251" name="【公営住宅】&#10;一人当たり面積最小値テキスト"/>
        <xdr:cNvSpPr txBox="1"/>
      </xdr:nvSpPr>
      <xdr:spPr>
        <a:xfrm>
          <a:off x="10566400" y="1470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0.355</a:t>
          </a:r>
          <a:endParaRPr kumimoji="1" lang="ja-JP" altLang="en-US" sz="1000" b="1">
            <a:latin typeface="ＭＳ Ｐゴシック"/>
          </a:endParaRPr>
        </a:p>
      </xdr:txBody>
    </xdr:sp>
    <xdr:clientData/>
  </xdr:oneCellAnchor>
  <xdr:twoCellAnchor>
    <xdr:from>
      <xdr:col>15</xdr:col>
      <xdr:colOff>92075</xdr:colOff>
      <xdr:row>85</xdr:row>
      <xdr:rowOff>128397</xdr:rowOff>
    </xdr:from>
    <xdr:to>
      <xdr:col>15</xdr:col>
      <xdr:colOff>269875</xdr:colOff>
      <xdr:row>85</xdr:row>
      <xdr:rowOff>128397</xdr:rowOff>
    </xdr:to>
    <xdr:cxnSp macro="">
      <xdr:nvCxnSpPr>
        <xdr:cNvPr id="252" name="直線コネクタ 251"/>
        <xdr:cNvCxnSpPr/>
      </xdr:nvCxnSpPr>
      <xdr:spPr>
        <a:xfrm>
          <a:off x="10388600" y="14701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162399</xdr:rowOff>
    </xdr:from>
    <xdr:ext cx="469744" cy="259045"/>
    <xdr:sp macro="" textlink="">
      <xdr:nvSpPr>
        <xdr:cNvPr id="253" name="【公営住宅】&#10;一人当たり面積最大値テキスト"/>
        <xdr:cNvSpPr txBox="1"/>
      </xdr:nvSpPr>
      <xdr:spPr>
        <a:xfrm>
          <a:off x="10566400" y="1336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5.223</a:t>
          </a:r>
          <a:endParaRPr kumimoji="1" lang="ja-JP" altLang="en-US" sz="1000" b="1">
            <a:latin typeface="ＭＳ Ｐゴシック"/>
          </a:endParaRPr>
        </a:p>
      </xdr:txBody>
    </xdr:sp>
    <xdr:clientData/>
  </xdr:oneCellAnchor>
  <xdr:twoCellAnchor>
    <xdr:from>
      <xdr:col>15</xdr:col>
      <xdr:colOff>92075</xdr:colOff>
      <xdr:row>79</xdr:row>
      <xdr:rowOff>44272</xdr:rowOff>
    </xdr:from>
    <xdr:to>
      <xdr:col>15</xdr:col>
      <xdr:colOff>269875</xdr:colOff>
      <xdr:row>79</xdr:row>
      <xdr:rowOff>44272</xdr:rowOff>
    </xdr:to>
    <xdr:cxnSp macro="">
      <xdr:nvCxnSpPr>
        <xdr:cNvPr id="254" name="直線コネクタ 253"/>
        <xdr:cNvCxnSpPr/>
      </xdr:nvCxnSpPr>
      <xdr:spPr>
        <a:xfrm>
          <a:off x="10388600" y="1358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84</xdr:row>
      <xdr:rowOff>19448</xdr:rowOff>
    </xdr:from>
    <xdr:ext cx="469744" cy="259045"/>
    <xdr:sp macro="" textlink="">
      <xdr:nvSpPr>
        <xdr:cNvPr id="255" name="【公営住宅】&#10;一人当たり面積平均値テキスト"/>
        <xdr:cNvSpPr txBox="1"/>
      </xdr:nvSpPr>
      <xdr:spPr>
        <a:xfrm>
          <a:off x="10566400" y="14421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1.265</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41021</xdr:rowOff>
    </xdr:from>
    <xdr:to>
      <xdr:col>15</xdr:col>
      <xdr:colOff>231775</xdr:colOff>
      <xdr:row>84</xdr:row>
      <xdr:rowOff>142621</xdr:rowOff>
    </xdr:to>
    <xdr:sp macro="" textlink="">
      <xdr:nvSpPr>
        <xdr:cNvPr id="256" name="フローチャート : 判断 255"/>
        <xdr:cNvSpPr/>
      </xdr:nvSpPr>
      <xdr:spPr>
        <a:xfrm>
          <a:off x="10426700" y="1444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31192</xdr:rowOff>
    </xdr:from>
    <xdr:to>
      <xdr:col>14</xdr:col>
      <xdr:colOff>79375</xdr:colOff>
      <xdr:row>84</xdr:row>
      <xdr:rowOff>132792</xdr:rowOff>
    </xdr:to>
    <xdr:sp macro="" textlink="">
      <xdr:nvSpPr>
        <xdr:cNvPr id="257" name="フローチャート : 判断 256"/>
        <xdr:cNvSpPr/>
      </xdr:nvSpPr>
      <xdr:spPr>
        <a:xfrm>
          <a:off x="9588500" y="1443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8" name="テキスト ボックス 2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9" name="テキスト ボックス 2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0" name="テキスト ボックス 2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1" name="テキスト ボックス 2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2" name="テキスト ボックス 2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141833</xdr:rowOff>
    </xdr:from>
    <xdr:to>
      <xdr:col>14</xdr:col>
      <xdr:colOff>79375</xdr:colOff>
      <xdr:row>86</xdr:row>
      <xdr:rowOff>71983</xdr:rowOff>
    </xdr:to>
    <xdr:sp macro="" textlink="">
      <xdr:nvSpPr>
        <xdr:cNvPr id="263" name="円/楕円 262"/>
        <xdr:cNvSpPr/>
      </xdr:nvSpPr>
      <xdr:spPr>
        <a:xfrm>
          <a:off x="9588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82</xdr:row>
      <xdr:rowOff>149319</xdr:rowOff>
    </xdr:from>
    <xdr:ext cx="469744" cy="259045"/>
    <xdr:sp macro="" textlink="">
      <xdr:nvSpPr>
        <xdr:cNvPr id="264" name="n_1aveValue【公営住宅】&#10;一人当たり面積"/>
        <xdr:cNvSpPr txBox="1"/>
      </xdr:nvSpPr>
      <xdr:spPr>
        <a:xfrm>
          <a:off x="9391727" y="14208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a:t>
          </a:r>
          <a:endParaRPr kumimoji="1" lang="ja-JP" altLang="en-US" sz="1000" b="1">
            <a:solidFill>
              <a:srgbClr val="000080"/>
            </a:solidFill>
            <a:latin typeface="ＭＳ Ｐゴシック"/>
          </a:endParaRPr>
        </a:p>
      </xdr:txBody>
    </xdr:sp>
    <xdr:clientData/>
  </xdr:oneCellAnchor>
  <xdr:oneCellAnchor>
    <xdr:from>
      <xdr:col>13</xdr:col>
      <xdr:colOff>466802</xdr:colOff>
      <xdr:row>86</xdr:row>
      <xdr:rowOff>63110</xdr:rowOff>
    </xdr:from>
    <xdr:ext cx="469744" cy="259045"/>
    <xdr:sp macro="" textlink="">
      <xdr:nvSpPr>
        <xdr:cNvPr id="265" name="n_1mainValue【公営住宅】&#10;一人当たり面積"/>
        <xdr:cNvSpPr txBox="1"/>
      </xdr:nvSpPr>
      <xdr:spPr>
        <a:xfrm>
          <a:off x="93917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6" name="正方形/長方形 26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7" name="正方形/長方形 26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8" name="正方形/長方形 26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9" name="正方形/長方形 26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0" name="正方形/長方形 26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1" name="正方形/長方形 27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2" name="正方形/長方形 27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3" name="正方形/長方形 27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4" name="正方形/長方形 27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5" name="正方形/長方形 27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6" name="正方形/長方形 27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7" name="正方形/長方形 27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8" name="正方形/長方形 27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70,007</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79" name="正方形/長方形 27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80" name="正方形/長方形 27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81" name="正方形/長方形 28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2" name="正方形/長方形 28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3" name="正方形/長方形 28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4" name="正方形/長方形 28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5" name="正方形/長方形 28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6" name="正方形/長方形 28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7" name="正方形/長方形 28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8" name="正方形/長方形 28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9" name="正方形/長方形 28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90" name="テキスト ボックス 28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91" name="直線コネクタ 29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292" name="テキスト ボックス 29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293" name="直線コネクタ 29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294" name="テキスト ボックス 293"/>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295" name="直線コネクタ 29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296" name="テキスト ボックス 29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297" name="直線コネクタ 29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298" name="テキスト ボックス 29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299" name="直線コネクタ 29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00" name="テキスト ボックス 29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01" name="直線コネクタ 30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02" name="テキスト ボックス 301"/>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03" name="直線コネクタ 30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04" name="テキスト ボックス 30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0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57150</xdr:rowOff>
    </xdr:from>
    <xdr:to>
      <xdr:col>23</xdr:col>
      <xdr:colOff>516889</xdr:colOff>
      <xdr:row>42</xdr:row>
      <xdr:rowOff>40005</xdr:rowOff>
    </xdr:to>
    <xdr:cxnSp macro="">
      <xdr:nvCxnSpPr>
        <xdr:cNvPr id="306" name="直線コネクタ 305"/>
        <xdr:cNvCxnSpPr/>
      </xdr:nvCxnSpPr>
      <xdr:spPr>
        <a:xfrm flipV="1">
          <a:off x="16318864" y="571500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43832</xdr:rowOff>
    </xdr:from>
    <xdr:ext cx="405111" cy="259045"/>
    <xdr:sp macro="" textlink="">
      <xdr:nvSpPr>
        <xdr:cNvPr id="307" name="【認定こども園・幼稚園・保育所】&#10;有形固定資産減価償却率最小値テキスト"/>
        <xdr:cNvSpPr txBox="1"/>
      </xdr:nvSpPr>
      <xdr:spPr>
        <a:xfrm>
          <a:off x="16408400" y="724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428625</xdr:colOff>
      <xdr:row>42</xdr:row>
      <xdr:rowOff>40005</xdr:rowOff>
    </xdr:from>
    <xdr:to>
      <xdr:col>23</xdr:col>
      <xdr:colOff>606425</xdr:colOff>
      <xdr:row>42</xdr:row>
      <xdr:rowOff>40005</xdr:rowOff>
    </xdr:to>
    <xdr:cxnSp macro="">
      <xdr:nvCxnSpPr>
        <xdr:cNvPr id="308" name="直線コネクタ 307"/>
        <xdr:cNvCxnSpPr/>
      </xdr:nvCxnSpPr>
      <xdr:spPr>
        <a:xfrm>
          <a:off x="16230600" y="724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3827</xdr:rowOff>
    </xdr:from>
    <xdr:ext cx="469744" cy="259045"/>
    <xdr:sp macro="" textlink="">
      <xdr:nvSpPr>
        <xdr:cNvPr id="309" name="【認定こども園・幼稚園・保育所】&#10;有形固定資産減価償却率最大値テキスト"/>
        <xdr:cNvSpPr txBox="1"/>
      </xdr:nvSpPr>
      <xdr:spPr>
        <a:xfrm>
          <a:off x="16408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57150</xdr:rowOff>
    </xdr:from>
    <xdr:to>
      <xdr:col>23</xdr:col>
      <xdr:colOff>606425</xdr:colOff>
      <xdr:row>33</xdr:row>
      <xdr:rowOff>57150</xdr:rowOff>
    </xdr:to>
    <xdr:cxnSp macro="">
      <xdr:nvCxnSpPr>
        <xdr:cNvPr id="310" name="直線コネクタ 309"/>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32402</xdr:rowOff>
    </xdr:from>
    <xdr:ext cx="405111" cy="259045"/>
    <xdr:sp macro="" textlink="">
      <xdr:nvSpPr>
        <xdr:cNvPr id="311" name="【認定こども園・幼稚園・保育所】&#10;有形固定資産減価償却率平均値テキスト"/>
        <xdr:cNvSpPr txBox="1"/>
      </xdr:nvSpPr>
      <xdr:spPr>
        <a:xfrm>
          <a:off x="16408400" y="654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53975</xdr:rowOff>
    </xdr:from>
    <xdr:to>
      <xdr:col>23</xdr:col>
      <xdr:colOff>568325</xdr:colOff>
      <xdr:row>38</xdr:row>
      <xdr:rowOff>155575</xdr:rowOff>
    </xdr:to>
    <xdr:sp macro="" textlink="">
      <xdr:nvSpPr>
        <xdr:cNvPr id="312" name="フローチャート : 判断 311"/>
        <xdr:cNvSpPr/>
      </xdr:nvSpPr>
      <xdr:spPr>
        <a:xfrm>
          <a:off x="162687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145415</xdr:rowOff>
    </xdr:from>
    <xdr:to>
      <xdr:col>22</xdr:col>
      <xdr:colOff>415925</xdr:colOff>
      <xdr:row>38</xdr:row>
      <xdr:rowOff>75565</xdr:rowOff>
    </xdr:to>
    <xdr:sp macro="" textlink="">
      <xdr:nvSpPr>
        <xdr:cNvPr id="313" name="フローチャート : 判断 312"/>
        <xdr:cNvSpPr/>
      </xdr:nvSpPr>
      <xdr:spPr>
        <a:xfrm>
          <a:off x="15430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14" name="テキスト ボックス 3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15" name="テキスト ボックス 3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16" name="テキスト ボックス 3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17" name="テキスト ボックス 3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18" name="テキスト ボックス 3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40</xdr:row>
      <xdr:rowOff>99695</xdr:rowOff>
    </xdr:from>
    <xdr:to>
      <xdr:col>22</xdr:col>
      <xdr:colOff>415925</xdr:colOff>
      <xdr:row>41</xdr:row>
      <xdr:rowOff>29845</xdr:rowOff>
    </xdr:to>
    <xdr:sp macro="" textlink="">
      <xdr:nvSpPr>
        <xdr:cNvPr id="319" name="円/楕円 318"/>
        <xdr:cNvSpPr/>
      </xdr:nvSpPr>
      <xdr:spPr>
        <a:xfrm>
          <a:off x="15430500" y="69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36</xdr:row>
      <xdr:rowOff>92092</xdr:rowOff>
    </xdr:from>
    <xdr:ext cx="405111" cy="259045"/>
    <xdr:sp macro="" textlink="">
      <xdr:nvSpPr>
        <xdr:cNvPr id="320" name="n_1aveValue【認定こども園・幼稚園・保育所】&#10;有形固定資産減価償却率"/>
        <xdr:cNvSpPr txBox="1"/>
      </xdr:nvSpPr>
      <xdr:spPr>
        <a:xfrm>
          <a:off x="15266043"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22</xdr:col>
      <xdr:colOff>149868</xdr:colOff>
      <xdr:row>41</xdr:row>
      <xdr:rowOff>20972</xdr:rowOff>
    </xdr:from>
    <xdr:ext cx="405111" cy="259045"/>
    <xdr:sp macro="" textlink="">
      <xdr:nvSpPr>
        <xdr:cNvPr id="321" name="n_1mainValue【認定こども園・幼稚園・保育所】&#10;有形固定資産減価償却率"/>
        <xdr:cNvSpPr txBox="1"/>
      </xdr:nvSpPr>
      <xdr:spPr>
        <a:xfrm>
          <a:off x="15266043"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22" name="正方形/長方形 32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23" name="正方形/長方形 32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24" name="正方形/長方形 32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25" name="正方形/長方形 32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26" name="正方形/長方形 32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0.080</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27" name="正方形/長方形 32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28" name="正方形/長方形 32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29" name="正方形/長方形 32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30" name="テキスト ボックス 32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31" name="直線コネクタ 33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92528</xdr:rowOff>
    </xdr:from>
    <xdr:to>
      <xdr:col>33</xdr:col>
      <xdr:colOff>314325</xdr:colOff>
      <xdr:row>42</xdr:row>
      <xdr:rowOff>92528</xdr:rowOff>
    </xdr:to>
    <xdr:cxnSp macro="">
      <xdr:nvCxnSpPr>
        <xdr:cNvPr id="332" name="直線コネクタ 33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121755</xdr:rowOff>
    </xdr:from>
    <xdr:ext cx="467179" cy="259045"/>
    <xdr:sp macro="" textlink="">
      <xdr:nvSpPr>
        <xdr:cNvPr id="333" name="テキスト ボックス 33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34" name="直線コネクタ 33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138084</xdr:rowOff>
    </xdr:from>
    <xdr:ext cx="467179" cy="259045"/>
    <xdr:sp macro="" textlink="">
      <xdr:nvSpPr>
        <xdr:cNvPr id="335" name="テキスト ボックス 33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36" name="直線コネクタ 33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37</xdr:row>
      <xdr:rowOff>154412</xdr:rowOff>
    </xdr:from>
    <xdr:ext cx="467179" cy="259045"/>
    <xdr:sp macro="" textlink="">
      <xdr:nvSpPr>
        <xdr:cNvPr id="337" name="テキスト ボックス 33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38" name="直線コネクタ 33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170741</xdr:rowOff>
    </xdr:from>
    <xdr:ext cx="467179" cy="259045"/>
    <xdr:sp macro="" textlink="">
      <xdr:nvSpPr>
        <xdr:cNvPr id="339" name="テキスト ボックス 33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40" name="直線コネクタ 33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15620</xdr:rowOff>
    </xdr:from>
    <xdr:ext cx="467179" cy="259045"/>
    <xdr:sp macro="" textlink="">
      <xdr:nvSpPr>
        <xdr:cNvPr id="341" name="テキスト ボックス 34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42" name="直線コネクタ 34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31949</xdr:rowOff>
    </xdr:from>
    <xdr:ext cx="467179" cy="259045"/>
    <xdr:sp macro="" textlink="">
      <xdr:nvSpPr>
        <xdr:cNvPr id="343" name="テキスト ボックス 34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44" name="直線コネクタ 34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45" name="テキスト ボックス 34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4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152944</xdr:rowOff>
    </xdr:from>
    <xdr:to>
      <xdr:col>32</xdr:col>
      <xdr:colOff>186689</xdr:colOff>
      <xdr:row>41</xdr:row>
      <xdr:rowOff>77833</xdr:rowOff>
    </xdr:to>
    <xdr:cxnSp macro="">
      <xdr:nvCxnSpPr>
        <xdr:cNvPr id="347" name="直線コネクタ 346"/>
        <xdr:cNvCxnSpPr/>
      </xdr:nvCxnSpPr>
      <xdr:spPr>
        <a:xfrm flipV="1">
          <a:off x="22160864" y="5810794"/>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81660</xdr:rowOff>
    </xdr:from>
    <xdr:ext cx="469744" cy="259045"/>
    <xdr:sp macro="" textlink="">
      <xdr:nvSpPr>
        <xdr:cNvPr id="348" name="【認定こども園・幼稚園・保育所】&#10;一人当たり面積最小値テキスト"/>
        <xdr:cNvSpPr txBox="1"/>
      </xdr:nvSpPr>
      <xdr:spPr>
        <a:xfrm>
          <a:off x="22250400" y="71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0.057</a:t>
          </a:r>
          <a:endParaRPr kumimoji="1" lang="ja-JP" altLang="en-US" sz="1000" b="1">
            <a:latin typeface="ＭＳ Ｐゴシック"/>
          </a:endParaRPr>
        </a:p>
      </xdr:txBody>
    </xdr:sp>
    <xdr:clientData/>
  </xdr:oneCellAnchor>
  <xdr:twoCellAnchor>
    <xdr:from>
      <xdr:col>32</xdr:col>
      <xdr:colOff>98425</xdr:colOff>
      <xdr:row>41</xdr:row>
      <xdr:rowOff>77833</xdr:rowOff>
    </xdr:from>
    <xdr:to>
      <xdr:col>32</xdr:col>
      <xdr:colOff>276225</xdr:colOff>
      <xdr:row>41</xdr:row>
      <xdr:rowOff>77833</xdr:rowOff>
    </xdr:to>
    <xdr:cxnSp macro="">
      <xdr:nvCxnSpPr>
        <xdr:cNvPr id="349" name="直線コネクタ 348"/>
        <xdr:cNvCxnSpPr/>
      </xdr:nvCxnSpPr>
      <xdr:spPr>
        <a:xfrm>
          <a:off x="22072600" y="7107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99621</xdr:rowOff>
    </xdr:from>
    <xdr:ext cx="469744" cy="259045"/>
    <xdr:sp macro="" textlink="">
      <xdr:nvSpPr>
        <xdr:cNvPr id="350" name="【認定こども園・幼稚園・保育所】&#10;一人当たり面積最大値テキスト"/>
        <xdr:cNvSpPr txBox="1"/>
      </xdr:nvSpPr>
      <xdr:spPr>
        <a:xfrm>
          <a:off x="22250400" y="558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0.454</a:t>
          </a:r>
          <a:endParaRPr kumimoji="1" lang="ja-JP" altLang="en-US" sz="1000" b="1">
            <a:latin typeface="ＭＳ Ｐゴシック"/>
          </a:endParaRPr>
        </a:p>
      </xdr:txBody>
    </xdr:sp>
    <xdr:clientData/>
  </xdr:oneCellAnchor>
  <xdr:twoCellAnchor>
    <xdr:from>
      <xdr:col>32</xdr:col>
      <xdr:colOff>98425</xdr:colOff>
      <xdr:row>33</xdr:row>
      <xdr:rowOff>152944</xdr:rowOff>
    </xdr:from>
    <xdr:to>
      <xdr:col>32</xdr:col>
      <xdr:colOff>276225</xdr:colOff>
      <xdr:row>33</xdr:row>
      <xdr:rowOff>152944</xdr:rowOff>
    </xdr:to>
    <xdr:cxnSp macro="">
      <xdr:nvCxnSpPr>
        <xdr:cNvPr id="351" name="直線コネクタ 350"/>
        <xdr:cNvCxnSpPr/>
      </xdr:nvCxnSpPr>
      <xdr:spPr>
        <a:xfrm>
          <a:off x="22072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85470</xdr:rowOff>
    </xdr:from>
    <xdr:ext cx="469744" cy="259045"/>
    <xdr:sp macro="" textlink="">
      <xdr:nvSpPr>
        <xdr:cNvPr id="352" name="【認定こども園・幼稚園・保育所】&#10;一人当たり面積平均値テキスト"/>
        <xdr:cNvSpPr txBox="1"/>
      </xdr:nvSpPr>
      <xdr:spPr>
        <a:xfrm>
          <a:off x="22250400" y="62576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0.295</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107043</xdr:rowOff>
    </xdr:from>
    <xdr:to>
      <xdr:col>32</xdr:col>
      <xdr:colOff>238125</xdr:colOff>
      <xdr:row>37</xdr:row>
      <xdr:rowOff>37193</xdr:rowOff>
    </xdr:to>
    <xdr:sp macro="" textlink="">
      <xdr:nvSpPr>
        <xdr:cNvPr id="353" name="フローチャート : 判断 352"/>
        <xdr:cNvSpPr/>
      </xdr:nvSpPr>
      <xdr:spPr>
        <a:xfrm>
          <a:off x="221107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37</xdr:row>
      <xdr:rowOff>30299</xdr:rowOff>
    </xdr:from>
    <xdr:to>
      <xdr:col>31</xdr:col>
      <xdr:colOff>85725</xdr:colOff>
      <xdr:row>37</xdr:row>
      <xdr:rowOff>131899</xdr:rowOff>
    </xdr:to>
    <xdr:sp macro="" textlink="">
      <xdr:nvSpPr>
        <xdr:cNvPr id="354" name="フローチャート : 判断 353"/>
        <xdr:cNvSpPr/>
      </xdr:nvSpPr>
      <xdr:spPr>
        <a:xfrm>
          <a:off x="21272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55" name="テキスト ボックス 35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56" name="テキスト ボックス 35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57" name="テキスト ボックス 35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58" name="テキスト ボックス 35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59" name="テキスト ボックス 35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44994</xdr:rowOff>
    </xdr:from>
    <xdr:to>
      <xdr:col>31</xdr:col>
      <xdr:colOff>85725</xdr:colOff>
      <xdr:row>40</xdr:row>
      <xdr:rowOff>146594</xdr:rowOff>
    </xdr:to>
    <xdr:sp macro="" textlink="">
      <xdr:nvSpPr>
        <xdr:cNvPr id="360" name="円/楕円 359"/>
        <xdr:cNvSpPr/>
      </xdr:nvSpPr>
      <xdr:spPr>
        <a:xfrm>
          <a:off x="21272500" y="690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35</xdr:row>
      <xdr:rowOff>148426</xdr:rowOff>
    </xdr:from>
    <xdr:ext cx="469744" cy="259045"/>
    <xdr:sp macro="" textlink="">
      <xdr:nvSpPr>
        <xdr:cNvPr id="361" name="n_1aveValue【認定こども園・幼稚園・保育所】&#10;一人当たり面積"/>
        <xdr:cNvSpPr txBox="1"/>
      </xdr:nvSpPr>
      <xdr:spPr>
        <a:xfrm>
          <a:off x="21075727" y="614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0.266</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137721</xdr:rowOff>
    </xdr:from>
    <xdr:ext cx="469744" cy="259045"/>
    <xdr:sp macro="" textlink="">
      <xdr:nvSpPr>
        <xdr:cNvPr id="362" name="n_1mainValue【認定こども園・幼稚園・保育所】&#10;一人当たり面積"/>
        <xdr:cNvSpPr txBox="1"/>
      </xdr:nvSpPr>
      <xdr:spPr>
        <a:xfrm>
          <a:off x="21075727" y="699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0.104</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63" name="正方形/長方形 36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64" name="正方形/長方形 36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65" name="正方形/長方形 36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66" name="正方形/長方形 36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67" name="正方形/長方形 36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68" name="正方形/長方形 36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69" name="正方形/長方形 36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0" name="正方形/長方形 36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1" name="テキスト ボックス 37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72" name="直線コネクタ 37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64</xdr:row>
      <xdr:rowOff>130628</xdr:rowOff>
    </xdr:from>
    <xdr:to>
      <xdr:col>24</xdr:col>
      <xdr:colOff>644525</xdr:colOff>
      <xdr:row>64</xdr:row>
      <xdr:rowOff>130628</xdr:rowOff>
    </xdr:to>
    <xdr:cxnSp macro="">
      <xdr:nvCxnSpPr>
        <xdr:cNvPr id="373" name="直線コネクタ 37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63</xdr:row>
      <xdr:rowOff>159855</xdr:rowOff>
    </xdr:from>
    <xdr:ext cx="338939" cy="259045"/>
    <xdr:sp macro="" textlink="">
      <xdr:nvSpPr>
        <xdr:cNvPr id="374" name="テキスト ボックス 373"/>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75" name="直線コネクタ 37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76" name="テキスト ボックス 37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377" name="直線コネクタ 37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378" name="テキスト ボックス 37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379" name="直線コネクタ 37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380" name="テキスト ボックス 37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381" name="直線コネクタ 38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382" name="テキスト ボックス 38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383" name="直線コネクタ 38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54</xdr:row>
      <xdr:rowOff>70049</xdr:rowOff>
    </xdr:from>
    <xdr:ext cx="467179" cy="259045"/>
    <xdr:sp macro="" textlink="">
      <xdr:nvSpPr>
        <xdr:cNvPr id="384" name="テキスト ボックス 383"/>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85" name="直線コネクタ 38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86" name="テキスト ボックス 38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8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45720</xdr:rowOff>
    </xdr:from>
    <xdr:to>
      <xdr:col>23</xdr:col>
      <xdr:colOff>516889</xdr:colOff>
      <xdr:row>63</xdr:row>
      <xdr:rowOff>117566</xdr:rowOff>
    </xdr:to>
    <xdr:cxnSp macro="">
      <xdr:nvCxnSpPr>
        <xdr:cNvPr id="388" name="直線コネクタ 387"/>
        <xdr:cNvCxnSpPr/>
      </xdr:nvCxnSpPr>
      <xdr:spPr>
        <a:xfrm flipV="1">
          <a:off x="16318864" y="9646920"/>
          <a:ext cx="0" cy="127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121393</xdr:rowOff>
    </xdr:from>
    <xdr:ext cx="405111" cy="259045"/>
    <xdr:sp macro="" textlink="">
      <xdr:nvSpPr>
        <xdr:cNvPr id="389" name="【学校施設】&#10;有形固定資産減価償却率最小値テキスト"/>
        <xdr:cNvSpPr txBox="1"/>
      </xdr:nvSpPr>
      <xdr:spPr>
        <a:xfrm>
          <a:off x="16408400" y="1092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a:t>
          </a:r>
          <a:endParaRPr kumimoji="1" lang="ja-JP" altLang="en-US" sz="1000" b="1">
            <a:latin typeface="ＭＳ Ｐゴシック"/>
          </a:endParaRPr>
        </a:p>
      </xdr:txBody>
    </xdr:sp>
    <xdr:clientData/>
  </xdr:oneCellAnchor>
  <xdr:twoCellAnchor>
    <xdr:from>
      <xdr:col>23</xdr:col>
      <xdr:colOff>428625</xdr:colOff>
      <xdr:row>63</xdr:row>
      <xdr:rowOff>117566</xdr:rowOff>
    </xdr:from>
    <xdr:to>
      <xdr:col>23</xdr:col>
      <xdr:colOff>606425</xdr:colOff>
      <xdr:row>63</xdr:row>
      <xdr:rowOff>117566</xdr:rowOff>
    </xdr:to>
    <xdr:cxnSp macro="">
      <xdr:nvCxnSpPr>
        <xdr:cNvPr id="390" name="直線コネクタ 389"/>
        <xdr:cNvCxnSpPr/>
      </xdr:nvCxnSpPr>
      <xdr:spPr>
        <a:xfrm>
          <a:off x="16230600" y="1091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163847</xdr:rowOff>
    </xdr:from>
    <xdr:ext cx="405111" cy="259045"/>
    <xdr:sp macro="" textlink="">
      <xdr:nvSpPr>
        <xdr:cNvPr id="391" name="【学校施設】&#10;有形固定資産減価償却率最大値テキスト"/>
        <xdr:cNvSpPr txBox="1"/>
      </xdr:nvSpPr>
      <xdr:spPr>
        <a:xfrm>
          <a:off x="164084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89.2</a:t>
          </a:r>
          <a:endParaRPr kumimoji="1" lang="ja-JP" altLang="en-US" sz="1000" b="1">
            <a:latin typeface="ＭＳ Ｐゴシック"/>
          </a:endParaRPr>
        </a:p>
      </xdr:txBody>
    </xdr:sp>
    <xdr:clientData/>
  </xdr:oneCellAnchor>
  <xdr:twoCellAnchor>
    <xdr:from>
      <xdr:col>23</xdr:col>
      <xdr:colOff>428625</xdr:colOff>
      <xdr:row>56</xdr:row>
      <xdr:rowOff>45720</xdr:rowOff>
    </xdr:from>
    <xdr:to>
      <xdr:col>23</xdr:col>
      <xdr:colOff>606425</xdr:colOff>
      <xdr:row>56</xdr:row>
      <xdr:rowOff>45720</xdr:rowOff>
    </xdr:to>
    <xdr:cxnSp macro="">
      <xdr:nvCxnSpPr>
        <xdr:cNvPr id="392" name="直線コネクタ 391"/>
        <xdr:cNvCxnSpPr/>
      </xdr:nvCxnSpPr>
      <xdr:spPr>
        <a:xfrm>
          <a:off x="16230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17434</xdr:rowOff>
    </xdr:from>
    <xdr:ext cx="405111" cy="259045"/>
    <xdr:sp macro="" textlink="">
      <xdr:nvSpPr>
        <xdr:cNvPr id="393" name="【学校施設】&#10;有形固定資産減価償却率平均値テキスト"/>
        <xdr:cNvSpPr txBox="1"/>
      </xdr:nvSpPr>
      <xdr:spPr>
        <a:xfrm>
          <a:off x="16408400" y="10132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55.0</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39007</xdr:rowOff>
    </xdr:from>
    <xdr:to>
      <xdr:col>23</xdr:col>
      <xdr:colOff>568325</xdr:colOff>
      <xdr:row>59</xdr:row>
      <xdr:rowOff>140607</xdr:rowOff>
    </xdr:to>
    <xdr:sp macro="" textlink="">
      <xdr:nvSpPr>
        <xdr:cNvPr id="394" name="フローチャート : 判断 393"/>
        <xdr:cNvSpPr/>
      </xdr:nvSpPr>
      <xdr:spPr>
        <a:xfrm>
          <a:off x="16268700" y="1015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84727</xdr:rowOff>
    </xdr:from>
    <xdr:to>
      <xdr:col>22</xdr:col>
      <xdr:colOff>415925</xdr:colOff>
      <xdr:row>60</xdr:row>
      <xdr:rowOff>14877</xdr:rowOff>
    </xdr:to>
    <xdr:sp macro="" textlink="">
      <xdr:nvSpPr>
        <xdr:cNvPr id="395" name="フローチャート : 判断 394"/>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96" name="テキスト ボックス 39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97" name="テキスト ボックス 39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98" name="テキスト ボックス 39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99" name="テキスト ボックス 39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0" name="テキスト ボックス 39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57</xdr:row>
      <xdr:rowOff>143510</xdr:rowOff>
    </xdr:from>
    <xdr:to>
      <xdr:col>22</xdr:col>
      <xdr:colOff>415925</xdr:colOff>
      <xdr:row>58</xdr:row>
      <xdr:rowOff>73660</xdr:rowOff>
    </xdr:to>
    <xdr:sp macro="" textlink="">
      <xdr:nvSpPr>
        <xdr:cNvPr id="401" name="円/楕円 400"/>
        <xdr:cNvSpPr/>
      </xdr:nvSpPr>
      <xdr:spPr>
        <a:xfrm>
          <a:off x="15430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60</xdr:row>
      <xdr:rowOff>6004</xdr:rowOff>
    </xdr:from>
    <xdr:ext cx="405111" cy="259045"/>
    <xdr:sp macro="" textlink="">
      <xdr:nvSpPr>
        <xdr:cNvPr id="402" name="n_1aveValue【学校施設】&#10;有形固定資産減価償却率"/>
        <xdr:cNvSpPr txBox="1"/>
      </xdr:nvSpPr>
      <xdr:spPr>
        <a:xfrm>
          <a:off x="15266043"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a:t>
          </a:r>
          <a:endParaRPr kumimoji="1" lang="ja-JP" altLang="en-US" sz="1000" b="1">
            <a:solidFill>
              <a:srgbClr val="000080"/>
            </a:solidFill>
            <a:latin typeface="ＭＳ Ｐゴシック"/>
          </a:endParaRPr>
        </a:p>
      </xdr:txBody>
    </xdr:sp>
    <xdr:clientData/>
  </xdr:oneCellAnchor>
  <xdr:oneCellAnchor>
    <xdr:from>
      <xdr:col>22</xdr:col>
      <xdr:colOff>149868</xdr:colOff>
      <xdr:row>56</xdr:row>
      <xdr:rowOff>90187</xdr:rowOff>
    </xdr:from>
    <xdr:ext cx="405111" cy="259045"/>
    <xdr:sp macro="" textlink="">
      <xdr:nvSpPr>
        <xdr:cNvPr id="403" name="n_1mainValue【学校施設】&#10;有形固定資産減価償却率"/>
        <xdr:cNvSpPr txBox="1"/>
      </xdr:nvSpPr>
      <xdr:spPr>
        <a:xfrm>
          <a:off x="15266043"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04" name="正方形/長方形 40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05" name="正方形/長方形 40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06" name="正方形/長方形 40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07" name="正方形/長方形 40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08" name="正方形/長方形 40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1.272</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09" name="正方形/長方形 40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0" name="正方形/長方形 40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1" name="正方形/長方形 41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2" name="テキスト ボックス 41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13" name="直線コネクタ 41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14" name="テキスト ボックス 41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0</xdr:rowOff>
    </xdr:from>
    <xdr:to>
      <xdr:col>33</xdr:col>
      <xdr:colOff>314325</xdr:colOff>
      <xdr:row>64</xdr:row>
      <xdr:rowOff>0</xdr:rowOff>
    </xdr:to>
    <xdr:cxnSp macro="">
      <xdr:nvCxnSpPr>
        <xdr:cNvPr id="415" name="直線コネクタ 41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16" name="テキスト ボックス 41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17" name="直線コネクタ 41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18" name="テキスト ボックス 41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19" name="直線コネクタ 41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20" name="テキスト ボックス 41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21" name="直線コネクタ 42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22" name="テキスト ボックス 42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23" name="直線コネクタ 42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24" name="テキスト ボックス 42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2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48920</xdr:rowOff>
    </xdr:from>
    <xdr:to>
      <xdr:col>32</xdr:col>
      <xdr:colOff>186689</xdr:colOff>
      <xdr:row>64</xdr:row>
      <xdr:rowOff>74523</xdr:rowOff>
    </xdr:to>
    <xdr:cxnSp macro="">
      <xdr:nvCxnSpPr>
        <xdr:cNvPr id="426" name="直線コネクタ 425"/>
        <xdr:cNvCxnSpPr/>
      </xdr:nvCxnSpPr>
      <xdr:spPr>
        <a:xfrm flipV="1">
          <a:off x="22160864" y="9478670"/>
          <a:ext cx="0" cy="156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78350</xdr:rowOff>
    </xdr:from>
    <xdr:ext cx="469744" cy="259045"/>
    <xdr:sp macro="" textlink="">
      <xdr:nvSpPr>
        <xdr:cNvPr id="427" name="【学校施設】&#10;一人当たり面積最小値テキスト"/>
        <xdr:cNvSpPr txBox="1"/>
      </xdr:nvSpPr>
      <xdr:spPr>
        <a:xfrm>
          <a:off x="22250400" y="1105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0.837</a:t>
          </a:r>
          <a:endParaRPr kumimoji="1" lang="ja-JP" altLang="en-US" sz="1000" b="1">
            <a:latin typeface="ＭＳ Ｐゴシック"/>
          </a:endParaRPr>
        </a:p>
      </xdr:txBody>
    </xdr:sp>
    <xdr:clientData/>
  </xdr:oneCellAnchor>
  <xdr:twoCellAnchor>
    <xdr:from>
      <xdr:col>32</xdr:col>
      <xdr:colOff>98425</xdr:colOff>
      <xdr:row>64</xdr:row>
      <xdr:rowOff>74523</xdr:rowOff>
    </xdr:from>
    <xdr:to>
      <xdr:col>32</xdr:col>
      <xdr:colOff>276225</xdr:colOff>
      <xdr:row>64</xdr:row>
      <xdr:rowOff>74523</xdr:rowOff>
    </xdr:to>
    <xdr:cxnSp macro="">
      <xdr:nvCxnSpPr>
        <xdr:cNvPr id="428" name="直線コネクタ 427"/>
        <xdr:cNvCxnSpPr/>
      </xdr:nvCxnSpPr>
      <xdr:spPr>
        <a:xfrm>
          <a:off x="22072600" y="11047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167047</xdr:rowOff>
    </xdr:from>
    <xdr:ext cx="469744" cy="259045"/>
    <xdr:sp macro="" textlink="">
      <xdr:nvSpPr>
        <xdr:cNvPr id="429" name="【学校施設】&#10;一人当たり面積最大値テキスト"/>
        <xdr:cNvSpPr txBox="1"/>
      </xdr:nvSpPr>
      <xdr:spPr>
        <a:xfrm>
          <a:off x="22250400" y="925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4.268</a:t>
          </a:r>
          <a:endParaRPr kumimoji="1" lang="ja-JP" altLang="en-US" sz="1000" b="1">
            <a:latin typeface="ＭＳ Ｐゴシック"/>
          </a:endParaRPr>
        </a:p>
      </xdr:txBody>
    </xdr:sp>
    <xdr:clientData/>
  </xdr:oneCellAnchor>
  <xdr:twoCellAnchor>
    <xdr:from>
      <xdr:col>32</xdr:col>
      <xdr:colOff>98425</xdr:colOff>
      <xdr:row>55</xdr:row>
      <xdr:rowOff>48920</xdr:rowOff>
    </xdr:from>
    <xdr:to>
      <xdr:col>32</xdr:col>
      <xdr:colOff>276225</xdr:colOff>
      <xdr:row>55</xdr:row>
      <xdr:rowOff>48920</xdr:rowOff>
    </xdr:to>
    <xdr:cxnSp macro="">
      <xdr:nvCxnSpPr>
        <xdr:cNvPr id="430" name="直線コネクタ 429"/>
        <xdr:cNvCxnSpPr/>
      </xdr:nvCxnSpPr>
      <xdr:spPr>
        <a:xfrm>
          <a:off x="22072600" y="9478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134738</xdr:rowOff>
    </xdr:from>
    <xdr:ext cx="469744" cy="259045"/>
    <xdr:sp macro="" textlink="">
      <xdr:nvSpPr>
        <xdr:cNvPr id="431" name="【学校施設】&#10;一人当たり面積平均値テキスト"/>
        <xdr:cNvSpPr txBox="1"/>
      </xdr:nvSpPr>
      <xdr:spPr>
        <a:xfrm>
          <a:off x="22250400" y="10250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2.422</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156311</xdr:rowOff>
    </xdr:from>
    <xdr:to>
      <xdr:col>32</xdr:col>
      <xdr:colOff>238125</xdr:colOff>
      <xdr:row>60</xdr:row>
      <xdr:rowOff>86461</xdr:rowOff>
    </xdr:to>
    <xdr:sp macro="" textlink="">
      <xdr:nvSpPr>
        <xdr:cNvPr id="432" name="フローチャート : 判断 431"/>
        <xdr:cNvSpPr/>
      </xdr:nvSpPr>
      <xdr:spPr>
        <a:xfrm>
          <a:off x="22110700" y="10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167284</xdr:rowOff>
    </xdr:from>
    <xdr:to>
      <xdr:col>31</xdr:col>
      <xdr:colOff>85725</xdr:colOff>
      <xdr:row>60</xdr:row>
      <xdr:rowOff>97434</xdr:rowOff>
    </xdr:to>
    <xdr:sp macro="" textlink="">
      <xdr:nvSpPr>
        <xdr:cNvPr id="433" name="フローチャート : 判断 432"/>
        <xdr:cNvSpPr/>
      </xdr:nvSpPr>
      <xdr:spPr>
        <a:xfrm>
          <a:off x="21272500" y="1028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34" name="テキスト ボックス 43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35" name="テキスト ボックス 43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36" name="テキスト ボックス 43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37" name="テキスト ボックス 43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38" name="テキスト ボックス 43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61</xdr:row>
      <xdr:rowOff>133909</xdr:rowOff>
    </xdr:from>
    <xdr:to>
      <xdr:col>31</xdr:col>
      <xdr:colOff>85725</xdr:colOff>
      <xdr:row>62</xdr:row>
      <xdr:rowOff>64059</xdr:rowOff>
    </xdr:to>
    <xdr:sp macro="" textlink="">
      <xdr:nvSpPr>
        <xdr:cNvPr id="439" name="円/楕円 438"/>
        <xdr:cNvSpPr/>
      </xdr:nvSpPr>
      <xdr:spPr>
        <a:xfrm>
          <a:off x="21272500" y="1059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58</xdr:row>
      <xdr:rowOff>113961</xdr:rowOff>
    </xdr:from>
    <xdr:ext cx="469744" cy="259045"/>
    <xdr:sp macro="" textlink="">
      <xdr:nvSpPr>
        <xdr:cNvPr id="440" name="n_1aveValue【学校施設】&#10;一人当たり面積"/>
        <xdr:cNvSpPr txBox="1"/>
      </xdr:nvSpPr>
      <xdr:spPr>
        <a:xfrm>
          <a:off x="21075727" y="1005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2.398</a:t>
          </a:r>
          <a:endParaRPr kumimoji="1" lang="ja-JP" altLang="en-US" sz="1000" b="1">
            <a:solidFill>
              <a:srgbClr val="000080"/>
            </a:solidFill>
            <a:latin typeface="ＭＳ Ｐゴシック"/>
          </a:endParaRPr>
        </a:p>
      </xdr:txBody>
    </xdr:sp>
    <xdr:clientData/>
  </xdr:oneCellAnchor>
  <xdr:oneCellAnchor>
    <xdr:from>
      <xdr:col>30</xdr:col>
      <xdr:colOff>473152</xdr:colOff>
      <xdr:row>62</xdr:row>
      <xdr:rowOff>55186</xdr:rowOff>
    </xdr:from>
    <xdr:ext cx="469744" cy="259045"/>
    <xdr:sp macro="" textlink="">
      <xdr:nvSpPr>
        <xdr:cNvPr id="441" name="n_1mainValue【学校施設】&#10;一人当たり面積"/>
        <xdr:cNvSpPr txBox="1"/>
      </xdr:nvSpPr>
      <xdr:spPr>
        <a:xfrm>
          <a:off x="21075727" y="1068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1.721</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42" name="正方形/長方形 44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43" name="正方形/長方形 44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44" name="正方形/長方形 44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45" name="正方形/長方形 44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46" name="正方形/長方形 44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47" name="正方形/長方形 44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48" name="正方形/長方形 44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49" name="正方形/長方形 44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450" name="正方形/長方形 44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51" name="正方形/長方形 45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52" name="正方形/長方形 45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53" name="正方形/長方形 45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54" name="正方形/長方形 45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55" name="正方形/長方形 45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56" name="正方形/長方形 45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57" name="正方形/長方形 45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458" name="正方形/長方形 45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59" name="正方形/長方形 45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60" name="正方形/長方形 45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61" name="正方形/長方形 46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62" name="正方形/長方形 46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63" name="正方形/長方形 46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4" name="正方形/長方形 46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5" name="正方形/長方形 46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66" name="テキスト ボックス 46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67" name="直線コネクタ 46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68" name="テキスト ボックス 467"/>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469" name="直線コネクタ 46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470" name="テキスト ボックス 469"/>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471" name="直線コネクタ 47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472" name="テキスト ボックス 47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473" name="直線コネクタ 47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474" name="テキスト ボックス 47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475" name="直線コネクタ 47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476" name="テキスト ボックス 47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477" name="直線コネクタ 47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478" name="テキスト ボックス 47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479" name="直線コネクタ 47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480" name="テキスト ボックス 479"/>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81" name="直線コネクタ 48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82" name="テキスト ボックス 48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8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113756</xdr:rowOff>
    </xdr:from>
    <xdr:to>
      <xdr:col>23</xdr:col>
      <xdr:colOff>516889</xdr:colOff>
      <xdr:row>108</xdr:row>
      <xdr:rowOff>30480</xdr:rowOff>
    </xdr:to>
    <xdr:cxnSp macro="">
      <xdr:nvCxnSpPr>
        <xdr:cNvPr id="484" name="直線コネクタ 483"/>
        <xdr:cNvCxnSpPr/>
      </xdr:nvCxnSpPr>
      <xdr:spPr>
        <a:xfrm flipV="1">
          <a:off x="16318864" y="17087306"/>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34307</xdr:rowOff>
    </xdr:from>
    <xdr:ext cx="405111" cy="259045"/>
    <xdr:sp macro="" textlink="">
      <xdr:nvSpPr>
        <xdr:cNvPr id="485" name="【公民館】&#10;有形固定資産減価償却率最小値テキスト"/>
        <xdr:cNvSpPr txBox="1"/>
      </xdr:nvSpPr>
      <xdr:spPr>
        <a:xfrm>
          <a:off x="16408400" y="185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45.4</a:t>
          </a:r>
          <a:endParaRPr kumimoji="1" lang="ja-JP" altLang="en-US" sz="1000" b="1">
            <a:latin typeface="ＭＳ Ｐゴシック"/>
          </a:endParaRPr>
        </a:p>
      </xdr:txBody>
    </xdr:sp>
    <xdr:clientData/>
  </xdr:oneCellAnchor>
  <xdr:twoCellAnchor>
    <xdr:from>
      <xdr:col>23</xdr:col>
      <xdr:colOff>428625</xdr:colOff>
      <xdr:row>108</xdr:row>
      <xdr:rowOff>30480</xdr:rowOff>
    </xdr:from>
    <xdr:to>
      <xdr:col>23</xdr:col>
      <xdr:colOff>606425</xdr:colOff>
      <xdr:row>108</xdr:row>
      <xdr:rowOff>30480</xdr:rowOff>
    </xdr:to>
    <xdr:cxnSp macro="">
      <xdr:nvCxnSpPr>
        <xdr:cNvPr id="486" name="直線コネクタ 485"/>
        <xdr:cNvCxnSpPr/>
      </xdr:nvCxnSpPr>
      <xdr:spPr>
        <a:xfrm>
          <a:off x="16230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60433</xdr:rowOff>
    </xdr:from>
    <xdr:ext cx="405111" cy="259045"/>
    <xdr:sp macro="" textlink="">
      <xdr:nvSpPr>
        <xdr:cNvPr id="487" name="【公民館】&#10;有形固定資産減価償却率最大値テキスト"/>
        <xdr:cNvSpPr txBox="1"/>
      </xdr:nvSpPr>
      <xdr:spPr>
        <a:xfrm>
          <a:off x="16408400" y="1686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90.1</a:t>
          </a:r>
          <a:endParaRPr kumimoji="1" lang="ja-JP" altLang="en-US" sz="1000" b="1">
            <a:latin typeface="ＭＳ Ｐゴシック"/>
          </a:endParaRPr>
        </a:p>
      </xdr:txBody>
    </xdr:sp>
    <xdr:clientData/>
  </xdr:oneCellAnchor>
  <xdr:twoCellAnchor>
    <xdr:from>
      <xdr:col>23</xdr:col>
      <xdr:colOff>428625</xdr:colOff>
      <xdr:row>99</xdr:row>
      <xdr:rowOff>113756</xdr:rowOff>
    </xdr:from>
    <xdr:to>
      <xdr:col>23</xdr:col>
      <xdr:colOff>606425</xdr:colOff>
      <xdr:row>99</xdr:row>
      <xdr:rowOff>113756</xdr:rowOff>
    </xdr:to>
    <xdr:cxnSp macro="">
      <xdr:nvCxnSpPr>
        <xdr:cNvPr id="488" name="直線コネクタ 487"/>
        <xdr:cNvCxnSpPr/>
      </xdr:nvCxnSpPr>
      <xdr:spPr>
        <a:xfrm>
          <a:off x="16230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31585</xdr:rowOff>
    </xdr:from>
    <xdr:ext cx="405111" cy="259045"/>
    <xdr:sp macro="" textlink="">
      <xdr:nvSpPr>
        <xdr:cNvPr id="489" name="【公民館】&#10;有形固定資産減価償却率平均値テキスト"/>
        <xdr:cNvSpPr txBox="1"/>
      </xdr:nvSpPr>
      <xdr:spPr>
        <a:xfrm>
          <a:off x="16408400" y="17690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53158</xdr:rowOff>
    </xdr:from>
    <xdr:to>
      <xdr:col>23</xdr:col>
      <xdr:colOff>568325</xdr:colOff>
      <xdr:row>103</xdr:row>
      <xdr:rowOff>154758</xdr:rowOff>
    </xdr:to>
    <xdr:sp macro="" textlink="">
      <xdr:nvSpPr>
        <xdr:cNvPr id="490" name="フローチャート : 判断 489"/>
        <xdr:cNvSpPr/>
      </xdr:nvSpPr>
      <xdr:spPr>
        <a:xfrm>
          <a:off x="16268700" y="1771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105</xdr:row>
      <xdr:rowOff>108676</xdr:rowOff>
    </xdr:from>
    <xdr:to>
      <xdr:col>22</xdr:col>
      <xdr:colOff>415925</xdr:colOff>
      <xdr:row>106</xdr:row>
      <xdr:rowOff>38826</xdr:rowOff>
    </xdr:to>
    <xdr:sp macro="" textlink="">
      <xdr:nvSpPr>
        <xdr:cNvPr id="491" name="フローチャート : 判断 490"/>
        <xdr:cNvSpPr/>
      </xdr:nvSpPr>
      <xdr:spPr>
        <a:xfrm>
          <a:off x="15430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492" name="テキスト ボックス 49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93" name="テキスト ボックス 49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94" name="テキスト ボックス 49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95" name="テキスト ボックス 49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96" name="テキスト ボックス 49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99</xdr:row>
      <xdr:rowOff>102144</xdr:rowOff>
    </xdr:from>
    <xdr:to>
      <xdr:col>22</xdr:col>
      <xdr:colOff>415925</xdr:colOff>
      <xdr:row>100</xdr:row>
      <xdr:rowOff>32294</xdr:rowOff>
    </xdr:to>
    <xdr:sp macro="" textlink="">
      <xdr:nvSpPr>
        <xdr:cNvPr id="497" name="円/楕円 496"/>
        <xdr:cNvSpPr/>
      </xdr:nvSpPr>
      <xdr:spPr>
        <a:xfrm>
          <a:off x="15430500" y="1707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106</xdr:row>
      <xdr:rowOff>29953</xdr:rowOff>
    </xdr:from>
    <xdr:ext cx="405111" cy="259045"/>
    <xdr:sp macro="" textlink="">
      <xdr:nvSpPr>
        <xdr:cNvPr id="498" name="n_1aveValue【公民館】&#10;有形固定資産減価償却率"/>
        <xdr:cNvSpPr txBox="1"/>
      </xdr:nvSpPr>
      <xdr:spPr>
        <a:xfrm>
          <a:off x="15266043" y="1820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oneCellAnchor>
    <xdr:from>
      <xdr:col>22</xdr:col>
      <xdr:colOff>149868</xdr:colOff>
      <xdr:row>98</xdr:row>
      <xdr:rowOff>48821</xdr:rowOff>
    </xdr:from>
    <xdr:ext cx="405111" cy="259045"/>
    <xdr:sp macro="" textlink="">
      <xdr:nvSpPr>
        <xdr:cNvPr id="499" name="n_1mainValue【公民館】&#10;有形固定資産減価償却率"/>
        <xdr:cNvSpPr txBox="1"/>
      </xdr:nvSpPr>
      <xdr:spPr>
        <a:xfrm>
          <a:off x="15266043" y="1685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00" name="正方形/長方形 4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01" name="正方形/長方形 5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02" name="正方形/長方形 5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03" name="正方形/長方形 5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04" name="正方形/長方形 5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0.089</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05" name="正方形/長方形 5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06" name="正方形/長方形 5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07" name="正方形/長方形 5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08" name="テキスト ボックス 5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09" name="直線コネクタ 5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109</xdr:row>
      <xdr:rowOff>35379</xdr:rowOff>
    </xdr:from>
    <xdr:to>
      <xdr:col>33</xdr:col>
      <xdr:colOff>314325</xdr:colOff>
      <xdr:row>109</xdr:row>
      <xdr:rowOff>35379</xdr:rowOff>
    </xdr:to>
    <xdr:cxnSp macro="">
      <xdr:nvCxnSpPr>
        <xdr:cNvPr id="510" name="直線コネクタ 50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511" name="テキスト ボックス 51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512" name="直線コネクタ 51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513" name="テキスト ボックス 51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514" name="直線コネクタ 51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515" name="テキスト ボックス 51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516" name="直線コネクタ 51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517" name="テキスト ボックス 51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518" name="直線コネクタ 51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519" name="テキスト ボックス 51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520" name="直線コネクタ 51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521" name="テキスト ボックス 52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22" name="直線コネクタ 5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23" name="テキスト ボックス 5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2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142058</xdr:rowOff>
    </xdr:from>
    <xdr:to>
      <xdr:col>32</xdr:col>
      <xdr:colOff>186689</xdr:colOff>
      <xdr:row>109</xdr:row>
      <xdr:rowOff>17962</xdr:rowOff>
    </xdr:to>
    <xdr:cxnSp macro="">
      <xdr:nvCxnSpPr>
        <xdr:cNvPr id="525" name="直線コネクタ 524"/>
        <xdr:cNvCxnSpPr/>
      </xdr:nvCxnSpPr>
      <xdr:spPr>
        <a:xfrm flipV="1">
          <a:off x="22160864" y="17115608"/>
          <a:ext cx="0" cy="1590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109</xdr:row>
      <xdr:rowOff>21789</xdr:rowOff>
    </xdr:from>
    <xdr:ext cx="469744" cy="259045"/>
    <xdr:sp macro="" textlink="">
      <xdr:nvSpPr>
        <xdr:cNvPr id="526" name="【公民館】&#10;一人当たり面積最小値テキスト"/>
        <xdr:cNvSpPr txBox="1"/>
      </xdr:nvSpPr>
      <xdr:spPr>
        <a:xfrm>
          <a:off x="22250400" y="1870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32</xdr:col>
      <xdr:colOff>98425</xdr:colOff>
      <xdr:row>109</xdr:row>
      <xdr:rowOff>17962</xdr:rowOff>
    </xdr:from>
    <xdr:to>
      <xdr:col>32</xdr:col>
      <xdr:colOff>276225</xdr:colOff>
      <xdr:row>109</xdr:row>
      <xdr:rowOff>17962</xdr:rowOff>
    </xdr:to>
    <xdr:cxnSp macro="">
      <xdr:nvCxnSpPr>
        <xdr:cNvPr id="527" name="直線コネクタ 526"/>
        <xdr:cNvCxnSpPr/>
      </xdr:nvCxnSpPr>
      <xdr:spPr>
        <a:xfrm>
          <a:off x="22072600" y="1870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88735</xdr:rowOff>
    </xdr:from>
    <xdr:ext cx="469744" cy="259045"/>
    <xdr:sp macro="" textlink="">
      <xdr:nvSpPr>
        <xdr:cNvPr id="528" name="【公民館】&#10;一人当たり面積最大値テキスト"/>
        <xdr:cNvSpPr txBox="1"/>
      </xdr:nvSpPr>
      <xdr:spPr>
        <a:xfrm>
          <a:off x="22250400" y="1689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1.477</a:t>
          </a:r>
          <a:endParaRPr kumimoji="1" lang="ja-JP" altLang="en-US" sz="1000" b="1">
            <a:latin typeface="ＭＳ Ｐゴシック"/>
          </a:endParaRPr>
        </a:p>
      </xdr:txBody>
    </xdr:sp>
    <xdr:clientData/>
  </xdr:oneCellAnchor>
  <xdr:twoCellAnchor>
    <xdr:from>
      <xdr:col>32</xdr:col>
      <xdr:colOff>98425</xdr:colOff>
      <xdr:row>99</xdr:row>
      <xdr:rowOff>142058</xdr:rowOff>
    </xdr:from>
    <xdr:to>
      <xdr:col>32</xdr:col>
      <xdr:colOff>276225</xdr:colOff>
      <xdr:row>99</xdr:row>
      <xdr:rowOff>142058</xdr:rowOff>
    </xdr:to>
    <xdr:cxnSp macro="">
      <xdr:nvCxnSpPr>
        <xdr:cNvPr id="529" name="直線コネクタ 528"/>
        <xdr:cNvCxnSpPr/>
      </xdr:nvCxnSpPr>
      <xdr:spPr>
        <a:xfrm>
          <a:off x="22072600" y="17115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20700</xdr:rowOff>
    </xdr:from>
    <xdr:ext cx="469744" cy="259045"/>
    <xdr:sp macro="" textlink="">
      <xdr:nvSpPr>
        <xdr:cNvPr id="530" name="【公民館】&#10;一人当たり面積平均値テキスト"/>
        <xdr:cNvSpPr txBox="1"/>
      </xdr:nvSpPr>
      <xdr:spPr>
        <a:xfrm>
          <a:off x="22250400" y="18022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0.577</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42273</xdr:rowOff>
    </xdr:from>
    <xdr:to>
      <xdr:col>32</xdr:col>
      <xdr:colOff>238125</xdr:colOff>
      <xdr:row>105</xdr:row>
      <xdr:rowOff>143873</xdr:rowOff>
    </xdr:to>
    <xdr:sp macro="" textlink="">
      <xdr:nvSpPr>
        <xdr:cNvPr id="531" name="フローチャート : 判断 530"/>
        <xdr:cNvSpPr/>
      </xdr:nvSpPr>
      <xdr:spPr>
        <a:xfrm>
          <a:off x="22110700" y="180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106</xdr:row>
      <xdr:rowOff>67855</xdr:rowOff>
    </xdr:from>
    <xdr:to>
      <xdr:col>31</xdr:col>
      <xdr:colOff>85725</xdr:colOff>
      <xdr:row>106</xdr:row>
      <xdr:rowOff>169455</xdr:rowOff>
    </xdr:to>
    <xdr:sp macro="" textlink="">
      <xdr:nvSpPr>
        <xdr:cNvPr id="532" name="フローチャート : 判断 531"/>
        <xdr:cNvSpPr/>
      </xdr:nvSpPr>
      <xdr:spPr>
        <a:xfrm>
          <a:off x="21272500" y="18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33" name="テキスト ボックス 5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34" name="テキスト ボックス 5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35" name="テキスト ボックス 5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36" name="テキスト ボックス 5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37" name="テキスト ボックス 5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108</xdr:row>
      <xdr:rowOff>68943</xdr:rowOff>
    </xdr:from>
    <xdr:to>
      <xdr:col>31</xdr:col>
      <xdr:colOff>85725</xdr:colOff>
      <xdr:row>108</xdr:row>
      <xdr:rowOff>170543</xdr:rowOff>
    </xdr:to>
    <xdr:sp macro="" textlink="">
      <xdr:nvSpPr>
        <xdr:cNvPr id="538" name="円/楕円 537"/>
        <xdr:cNvSpPr/>
      </xdr:nvSpPr>
      <xdr:spPr>
        <a:xfrm>
          <a:off x="21272500" y="1858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14532</xdr:rowOff>
    </xdr:from>
    <xdr:ext cx="469744" cy="259045"/>
    <xdr:sp macro="" textlink="">
      <xdr:nvSpPr>
        <xdr:cNvPr id="539" name="n_1aveValue【公民館】&#10;一人当たり面積"/>
        <xdr:cNvSpPr txBox="1"/>
      </xdr:nvSpPr>
      <xdr:spPr>
        <a:xfrm>
          <a:off x="21075727" y="1801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0.396</a:t>
          </a:r>
          <a:endParaRPr kumimoji="1" lang="ja-JP" altLang="en-US" sz="1000" b="1">
            <a:solidFill>
              <a:srgbClr val="000080"/>
            </a:solidFill>
            <a:latin typeface="ＭＳ Ｐゴシック"/>
          </a:endParaRPr>
        </a:p>
      </xdr:txBody>
    </xdr:sp>
    <xdr:clientData/>
  </xdr:oneCellAnchor>
  <xdr:oneCellAnchor>
    <xdr:from>
      <xdr:col>30</xdr:col>
      <xdr:colOff>473152</xdr:colOff>
      <xdr:row>108</xdr:row>
      <xdr:rowOff>161670</xdr:rowOff>
    </xdr:from>
    <xdr:ext cx="469744" cy="259045"/>
    <xdr:sp macro="" textlink="">
      <xdr:nvSpPr>
        <xdr:cNvPr id="540" name="n_1mainValue【公民館】&#10;一人当たり面積"/>
        <xdr:cNvSpPr txBox="1"/>
      </xdr:nvSpPr>
      <xdr:spPr>
        <a:xfrm>
          <a:off x="21075727" y="1867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0.080</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41" name="正方形/長方形 54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42" name="正方形/長方形 54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3" name="テキスト ボックス 54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u="none" strike="noStrike" baseline="0" smtClean="0">
              <a:solidFill>
                <a:schemeClr val="dk1"/>
              </a:solidFill>
              <a:latin typeface="+mn-lt"/>
              <a:ea typeface="+mn-ea"/>
              <a:cs typeface="+mn-cs"/>
            </a:rPr>
            <a:t>類似団体と比較して特に有形固定資産減価償却率が大幅に（１０ポイント以上）高くなっている施設は、学校施設、公営住宅、公民館、福祉施設であり、特に低くなっている施設は、幼稚園、消防施設、市民会館、庁舎である。</a:t>
          </a:r>
        </a:p>
        <a:p>
          <a:r>
            <a:rPr lang="ja-JP" altLang="en-US" sz="1100" b="0" i="0" u="none" strike="noStrike" baseline="0" smtClean="0">
              <a:solidFill>
                <a:schemeClr val="dk1"/>
              </a:solidFill>
              <a:latin typeface="+mn-lt"/>
              <a:ea typeface="+mn-ea"/>
              <a:cs typeface="+mn-cs"/>
            </a:rPr>
            <a:t>学校施設については、すべてで耐震化対策が終了しているが、西小学校において児童数の増加により増築を行った部分を除けば、全体的に老朽化が進んでおり計画的な更新、改修に取り組んでいく必要がある。</a:t>
          </a:r>
          <a:endParaRPr lang="en-US" altLang="ja-JP" sz="1100" b="0" i="0" u="none" strike="noStrike" baseline="0" smtClean="0">
            <a:solidFill>
              <a:schemeClr val="dk1"/>
            </a:solidFill>
            <a:latin typeface="+mn-lt"/>
            <a:ea typeface="+mn-ea"/>
            <a:cs typeface="+mn-cs"/>
          </a:endParaRPr>
        </a:p>
        <a:p>
          <a:r>
            <a:rPr lang="ja-JP" altLang="en-US" sz="1100" b="0" i="0" u="none" strike="noStrike" baseline="0" smtClean="0">
              <a:solidFill>
                <a:schemeClr val="dk1"/>
              </a:solidFill>
              <a:latin typeface="+mn-lt"/>
              <a:ea typeface="+mn-ea"/>
              <a:cs typeface="+mn-cs"/>
            </a:rPr>
            <a:t>公営住宅については、平成２８年熊本地震により被災した町民向けに災害公営住宅の建築を予定しており、既存の老朽化が進んだ町営住宅とのバランスを調整しながら適切な管理運営を行う。</a:t>
          </a:r>
        </a:p>
        <a:p>
          <a:r>
            <a:rPr lang="ja-JP" altLang="en-US" sz="1100" b="0" i="0" u="none" strike="noStrike" baseline="0" smtClean="0">
              <a:solidFill>
                <a:schemeClr val="dk1"/>
              </a:solidFill>
              <a:latin typeface="+mn-lt"/>
              <a:ea typeface="+mn-ea"/>
              <a:cs typeface="+mn-cs"/>
            </a:rPr>
            <a:t>公民館及び福祉施設については、老朽化がかなり進んでおり</a:t>
          </a:r>
          <a:r>
            <a:rPr lang="ja-JP" altLang="ja-JP" sz="1100" b="0" i="0" baseline="0">
              <a:solidFill>
                <a:schemeClr val="dk1"/>
              </a:solidFill>
              <a:effectLst/>
              <a:latin typeface="+mn-lt"/>
              <a:ea typeface="+mn-ea"/>
              <a:cs typeface="+mn-cs"/>
            </a:rPr>
            <a:t>有形固定資産減価償却率が低くなっている</a:t>
          </a:r>
          <a:r>
            <a:rPr lang="ja-JP" altLang="en-US" sz="1100" b="0" i="0" u="none" strike="noStrike" baseline="0" smtClean="0">
              <a:solidFill>
                <a:schemeClr val="dk1"/>
              </a:solidFill>
              <a:latin typeface="+mn-lt"/>
              <a:ea typeface="+mn-ea"/>
              <a:cs typeface="+mn-cs"/>
            </a:rPr>
            <a:t>、他の施設との複合化を視野に入れ除却、再編を検討している。</a:t>
          </a:r>
        </a:p>
        <a:p>
          <a:r>
            <a:rPr kumimoji="0" lang="ja-JP" altLang="en-US" sz="1100" b="0" i="0" u="none" strike="noStrike" baseline="0" smtClean="0">
              <a:solidFill>
                <a:schemeClr val="dk1"/>
              </a:solidFill>
              <a:latin typeface="+mn-lt"/>
              <a:ea typeface="+mn-ea"/>
              <a:cs typeface="+mn-cs"/>
            </a:rPr>
            <a:t>その他の施設においては、適宜、点検・診断を行い、作成予定のそれぞれの個別計画に基づき、修繕・改修を行い、施設の長寿命化に努める。</a:t>
          </a:r>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24</xdr:row>
      <xdr:rowOff>76200</xdr:rowOff>
    </xdr:from>
    <xdr:to>
      <xdr:col>16</xdr:col>
      <xdr:colOff>346075</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46</xdr:row>
      <xdr:rowOff>114300</xdr:rowOff>
    </xdr:from>
    <xdr:to>
      <xdr:col>7</xdr:col>
      <xdr:colOff>676275</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59" name="テキスト ボックス 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61" name="テキスト ボックス 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71" name="テキスト ボックス 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73" name="テキスト ボックス 7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109401</xdr:rowOff>
    </xdr:from>
    <xdr:to>
      <xdr:col>6</xdr:col>
      <xdr:colOff>510540</xdr:colOff>
      <xdr:row>63</xdr:row>
      <xdr:rowOff>138793</xdr:rowOff>
    </xdr:to>
    <xdr:cxnSp macro="">
      <xdr:nvCxnSpPr>
        <xdr:cNvPr id="75" name="直線コネクタ 74"/>
        <xdr:cNvCxnSpPr/>
      </xdr:nvCxnSpPr>
      <xdr:spPr>
        <a:xfrm flipV="1">
          <a:off x="4634865" y="9539151"/>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142620</xdr:rowOff>
    </xdr:from>
    <xdr:ext cx="405111" cy="259045"/>
    <xdr:sp macro="" textlink="">
      <xdr:nvSpPr>
        <xdr:cNvPr id="76" name="【体育館・プール】&#10;有形固定資産減価償却率最小値テキスト"/>
        <xdr:cNvSpPr txBox="1"/>
      </xdr:nvSpPr>
      <xdr:spPr>
        <a:xfrm>
          <a:off x="4724400" y="1094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a:t>
          </a:r>
          <a:endParaRPr kumimoji="1" lang="ja-JP" altLang="en-US" sz="1000" b="1">
            <a:latin typeface="ＭＳ Ｐゴシック"/>
          </a:endParaRPr>
        </a:p>
      </xdr:txBody>
    </xdr:sp>
    <xdr:clientData/>
  </xdr:oneCellAnchor>
  <xdr:twoCellAnchor>
    <xdr:from>
      <xdr:col>6</xdr:col>
      <xdr:colOff>422275</xdr:colOff>
      <xdr:row>63</xdr:row>
      <xdr:rowOff>138793</xdr:rowOff>
    </xdr:from>
    <xdr:to>
      <xdr:col>6</xdr:col>
      <xdr:colOff>600075</xdr:colOff>
      <xdr:row>63</xdr:row>
      <xdr:rowOff>138793</xdr:rowOff>
    </xdr:to>
    <xdr:cxnSp macro="">
      <xdr:nvCxnSpPr>
        <xdr:cNvPr id="77" name="直線コネクタ 76"/>
        <xdr:cNvCxnSpPr/>
      </xdr:nvCxnSpPr>
      <xdr:spPr>
        <a:xfrm>
          <a:off x="4546600" y="1094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56078</xdr:rowOff>
    </xdr:from>
    <xdr:ext cx="405111" cy="259045"/>
    <xdr:sp macro="" textlink="">
      <xdr:nvSpPr>
        <xdr:cNvPr id="78" name="【体育館・プール】&#10;有形固定資産減価償却率最大値テキスト"/>
        <xdr:cNvSpPr txBox="1"/>
      </xdr:nvSpPr>
      <xdr:spPr>
        <a:xfrm>
          <a:off x="4724400" y="931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87.9</a:t>
          </a:r>
          <a:endParaRPr kumimoji="1" lang="ja-JP" altLang="en-US" sz="1000" b="1">
            <a:latin typeface="ＭＳ Ｐゴシック"/>
          </a:endParaRPr>
        </a:p>
      </xdr:txBody>
    </xdr:sp>
    <xdr:clientData/>
  </xdr:oneCellAnchor>
  <xdr:twoCellAnchor>
    <xdr:from>
      <xdr:col>6</xdr:col>
      <xdr:colOff>422275</xdr:colOff>
      <xdr:row>55</xdr:row>
      <xdr:rowOff>109401</xdr:rowOff>
    </xdr:from>
    <xdr:to>
      <xdr:col>6</xdr:col>
      <xdr:colOff>600075</xdr:colOff>
      <xdr:row>55</xdr:row>
      <xdr:rowOff>109401</xdr:rowOff>
    </xdr:to>
    <xdr:cxnSp macro="">
      <xdr:nvCxnSpPr>
        <xdr:cNvPr id="79" name="直線コネクタ 78"/>
        <xdr:cNvCxnSpPr/>
      </xdr:nvCxnSpPr>
      <xdr:spPr>
        <a:xfrm>
          <a:off x="4546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9270</xdr:rowOff>
    </xdr:from>
    <xdr:ext cx="405111" cy="259045"/>
    <xdr:sp macro="" textlink="">
      <xdr:nvSpPr>
        <xdr:cNvPr id="80" name="【体育館・プール】&#10;有形固定資産減価償却率平均値テキスト"/>
        <xdr:cNvSpPr txBox="1"/>
      </xdr:nvSpPr>
      <xdr:spPr>
        <a:xfrm>
          <a:off x="4724400" y="10296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62.5</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30843</xdr:rowOff>
    </xdr:from>
    <xdr:to>
      <xdr:col>6</xdr:col>
      <xdr:colOff>561975</xdr:colOff>
      <xdr:row>60</xdr:row>
      <xdr:rowOff>132443</xdr:rowOff>
    </xdr:to>
    <xdr:sp macro="" textlink="">
      <xdr:nvSpPr>
        <xdr:cNvPr id="81" name="フローチャート : 判断 80"/>
        <xdr:cNvSpPr/>
      </xdr:nvSpPr>
      <xdr:spPr>
        <a:xfrm>
          <a:off x="45847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25944</xdr:rowOff>
    </xdr:from>
    <xdr:to>
      <xdr:col>5</xdr:col>
      <xdr:colOff>409575</xdr:colOff>
      <xdr:row>61</xdr:row>
      <xdr:rowOff>127544</xdr:rowOff>
    </xdr:to>
    <xdr:sp macro="" textlink="">
      <xdr:nvSpPr>
        <xdr:cNvPr id="82" name="フローチャート : 判断 81"/>
        <xdr:cNvSpPr/>
      </xdr:nvSpPr>
      <xdr:spPr>
        <a:xfrm>
          <a:off x="3746500" y="1048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144071</xdr:rowOff>
    </xdr:from>
    <xdr:ext cx="405111" cy="259045"/>
    <xdr:sp macro="" textlink="">
      <xdr:nvSpPr>
        <xdr:cNvPr id="83" name="n_1aveValue【体育館・プール】&#10;有形固定資産減価償却率"/>
        <xdr:cNvSpPr txBox="1"/>
      </xdr:nvSpPr>
      <xdr:spPr>
        <a:xfrm>
          <a:off x="3582043" y="1025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61</xdr:row>
      <xdr:rowOff>159838</xdr:rowOff>
    </xdr:from>
    <xdr:to>
      <xdr:col>5</xdr:col>
      <xdr:colOff>409575</xdr:colOff>
      <xdr:row>62</xdr:row>
      <xdr:rowOff>89988</xdr:rowOff>
    </xdr:to>
    <xdr:sp macro="" textlink="">
      <xdr:nvSpPr>
        <xdr:cNvPr id="89" name="円/楕円 88"/>
        <xdr:cNvSpPr/>
      </xdr:nvSpPr>
      <xdr:spPr>
        <a:xfrm>
          <a:off x="3746500" y="10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81115</xdr:rowOff>
    </xdr:from>
    <xdr:ext cx="405111" cy="259045"/>
    <xdr:sp macro="" textlink="">
      <xdr:nvSpPr>
        <xdr:cNvPr id="90" name="n_1mainValue【体育館・プール】&#10;有形固定資産減価償却率"/>
        <xdr:cNvSpPr txBox="1"/>
      </xdr:nvSpPr>
      <xdr:spPr>
        <a:xfrm>
          <a:off x="3582043" y="1071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53.3</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91" name="正方形/長方形 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92" name="正方形/長方形 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93" name="正方形/長方形 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94" name="正方形/長方形 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95" name="正方形/長方形 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96" name="正方形/長方形 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97" name="正方形/長方形 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98" name="正方形/長方形 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99" name="テキスト ボックス 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00" name="直線コネクタ 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01" name="直線コネクタ 10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02" name="テキスト ボックス 101"/>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03" name="直線コネクタ 10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04" name="テキスト ボックス 103"/>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05" name="直線コネクタ 10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06" name="テキスト ボックス 105"/>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07" name="直線コネクタ 10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08" name="テキスト ボックス 107"/>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09" name="直線コネクタ 10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10" name="テキスト ボックス 109"/>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11" name="直線コネクタ 11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12" name="テキスト ボックス 11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1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121920</xdr:rowOff>
    </xdr:from>
    <xdr:to>
      <xdr:col>15</xdr:col>
      <xdr:colOff>180340</xdr:colOff>
      <xdr:row>64</xdr:row>
      <xdr:rowOff>63500</xdr:rowOff>
    </xdr:to>
    <xdr:cxnSp macro="">
      <xdr:nvCxnSpPr>
        <xdr:cNvPr id="114" name="直線コネクタ 113"/>
        <xdr:cNvCxnSpPr/>
      </xdr:nvCxnSpPr>
      <xdr:spPr>
        <a:xfrm flipV="1">
          <a:off x="10476865" y="9723120"/>
          <a:ext cx="0" cy="13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67327</xdr:rowOff>
    </xdr:from>
    <xdr:ext cx="469744" cy="259045"/>
    <xdr:sp macro="" textlink="">
      <xdr:nvSpPr>
        <xdr:cNvPr id="115" name="【体育館・プール】&#10;一人当たり面積最小値テキスト"/>
        <xdr:cNvSpPr txBox="1"/>
      </xdr:nvSpPr>
      <xdr:spPr>
        <a:xfrm>
          <a:off x="10566400" y="1104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15</xdr:col>
      <xdr:colOff>92075</xdr:colOff>
      <xdr:row>64</xdr:row>
      <xdr:rowOff>63500</xdr:rowOff>
    </xdr:from>
    <xdr:to>
      <xdr:col>15</xdr:col>
      <xdr:colOff>269875</xdr:colOff>
      <xdr:row>64</xdr:row>
      <xdr:rowOff>63500</xdr:rowOff>
    </xdr:to>
    <xdr:cxnSp macro="">
      <xdr:nvCxnSpPr>
        <xdr:cNvPr id="116" name="直線コネクタ 115"/>
        <xdr:cNvCxnSpPr/>
      </xdr:nvCxnSpPr>
      <xdr:spPr>
        <a:xfrm>
          <a:off x="10388600" y="1103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68597</xdr:rowOff>
    </xdr:from>
    <xdr:ext cx="469744" cy="259045"/>
    <xdr:sp macro="" textlink="">
      <xdr:nvSpPr>
        <xdr:cNvPr id="117" name="【体育館・プール】&#10;一人当たり面積最大値テキスト"/>
        <xdr:cNvSpPr txBox="1"/>
      </xdr:nvSpPr>
      <xdr:spPr>
        <a:xfrm>
          <a:off x="10566400" y="949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1.044</a:t>
          </a:r>
          <a:endParaRPr kumimoji="1" lang="ja-JP" altLang="en-US" sz="1000" b="1">
            <a:latin typeface="ＭＳ Ｐゴシック"/>
          </a:endParaRPr>
        </a:p>
      </xdr:txBody>
    </xdr:sp>
    <xdr:clientData/>
  </xdr:oneCellAnchor>
  <xdr:twoCellAnchor>
    <xdr:from>
      <xdr:col>15</xdr:col>
      <xdr:colOff>92075</xdr:colOff>
      <xdr:row>56</xdr:row>
      <xdr:rowOff>121920</xdr:rowOff>
    </xdr:from>
    <xdr:to>
      <xdr:col>15</xdr:col>
      <xdr:colOff>269875</xdr:colOff>
      <xdr:row>56</xdr:row>
      <xdr:rowOff>121920</xdr:rowOff>
    </xdr:to>
    <xdr:cxnSp macro="">
      <xdr:nvCxnSpPr>
        <xdr:cNvPr id="118" name="直線コネクタ 117"/>
        <xdr:cNvCxnSpPr/>
      </xdr:nvCxnSpPr>
      <xdr:spPr>
        <a:xfrm>
          <a:off x="10388600" y="972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92727</xdr:rowOff>
    </xdr:from>
    <xdr:ext cx="469744" cy="259045"/>
    <xdr:sp macro="" textlink="">
      <xdr:nvSpPr>
        <xdr:cNvPr id="119" name="【体育館・プール】&#10;一人当たり面積平均値テキスト"/>
        <xdr:cNvSpPr txBox="1"/>
      </xdr:nvSpPr>
      <xdr:spPr>
        <a:xfrm>
          <a:off x="10566400" y="10208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0.605</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114300</xdr:rowOff>
    </xdr:from>
    <xdr:to>
      <xdr:col>15</xdr:col>
      <xdr:colOff>231775</xdr:colOff>
      <xdr:row>60</xdr:row>
      <xdr:rowOff>44450</xdr:rowOff>
    </xdr:to>
    <xdr:sp macro="" textlink="">
      <xdr:nvSpPr>
        <xdr:cNvPr id="120" name="フローチャート : 判断 119"/>
        <xdr:cNvSpPr/>
      </xdr:nvSpPr>
      <xdr:spPr>
        <a:xfrm>
          <a:off x="104267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152400</xdr:rowOff>
    </xdr:from>
    <xdr:to>
      <xdr:col>14</xdr:col>
      <xdr:colOff>79375</xdr:colOff>
      <xdr:row>61</xdr:row>
      <xdr:rowOff>82550</xdr:rowOff>
    </xdr:to>
    <xdr:sp macro="" textlink="">
      <xdr:nvSpPr>
        <xdr:cNvPr id="121" name="フローチャート : 判断 120"/>
        <xdr:cNvSpPr/>
      </xdr:nvSpPr>
      <xdr:spPr>
        <a:xfrm>
          <a:off x="95885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59</xdr:row>
      <xdr:rowOff>99077</xdr:rowOff>
    </xdr:from>
    <xdr:ext cx="469744" cy="259045"/>
    <xdr:sp macro="" textlink="">
      <xdr:nvSpPr>
        <xdr:cNvPr id="122" name="n_1aveValue【体育館・プール】&#10;一人当たり面積"/>
        <xdr:cNvSpPr txBox="1"/>
      </xdr:nvSpPr>
      <xdr:spPr>
        <a:xfrm>
          <a:off x="9391727" y="1021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0.440</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23" name="テキスト ボックス 12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24" name="テキスト ボックス 12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25" name="テキスト ボックス 12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26" name="テキスト ボックス 12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27" name="テキスト ボックス 12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61</xdr:row>
      <xdr:rowOff>15240</xdr:rowOff>
    </xdr:from>
    <xdr:to>
      <xdr:col>14</xdr:col>
      <xdr:colOff>79375</xdr:colOff>
      <xdr:row>61</xdr:row>
      <xdr:rowOff>116840</xdr:rowOff>
    </xdr:to>
    <xdr:sp macro="" textlink="">
      <xdr:nvSpPr>
        <xdr:cNvPr id="128" name="円/楕円 127"/>
        <xdr:cNvSpPr/>
      </xdr:nvSpPr>
      <xdr:spPr>
        <a:xfrm>
          <a:off x="9588500" y="1047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61</xdr:row>
      <xdr:rowOff>107967</xdr:rowOff>
    </xdr:from>
    <xdr:ext cx="469744" cy="259045"/>
    <xdr:sp macro="" textlink="">
      <xdr:nvSpPr>
        <xdr:cNvPr id="129" name="n_1mainValue【体育館・プール】&#10;一人当たり面積"/>
        <xdr:cNvSpPr txBox="1"/>
      </xdr:nvSpPr>
      <xdr:spPr>
        <a:xfrm>
          <a:off x="9391727" y="1056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0.413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30" name="正方形/長方形 1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31" name="正方形/長方形 1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32" name="正方形/長方形 1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33" name="正方形/長方形 1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34" name="正方形/長方形 1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35" name="正方形/長方形 1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36" name="正方形/長方形 1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37" name="正方形/長方形 1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38" name="テキスト ボックス 1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39" name="直線コネクタ 1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40" name="テキスト ボックス 13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41" name="直線コネクタ 140"/>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42" name="テキスト ボックス 141"/>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43" name="直線コネクタ 142"/>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144" name="テキスト ボックス 143"/>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145" name="直線コネクタ 144"/>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146" name="テキスト ボックス 145"/>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147" name="直線コネクタ 146"/>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148" name="テキスト ボックス 147"/>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149" name="直線コネクタ 14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150" name="テキスト ボックス 14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15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38100</xdr:rowOff>
    </xdr:from>
    <xdr:to>
      <xdr:col>6</xdr:col>
      <xdr:colOff>510540</xdr:colOff>
      <xdr:row>86</xdr:row>
      <xdr:rowOff>6096</xdr:rowOff>
    </xdr:to>
    <xdr:cxnSp macro="">
      <xdr:nvCxnSpPr>
        <xdr:cNvPr id="152" name="直線コネクタ 151"/>
        <xdr:cNvCxnSpPr/>
      </xdr:nvCxnSpPr>
      <xdr:spPr>
        <a:xfrm flipV="1">
          <a:off x="4634865" y="13411200"/>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9923</xdr:rowOff>
    </xdr:from>
    <xdr:ext cx="405111" cy="259045"/>
    <xdr:sp macro="" textlink="">
      <xdr:nvSpPr>
        <xdr:cNvPr id="153" name="【福祉施設】&#10;有形固定資産減価償却率最小値テキスト"/>
        <xdr:cNvSpPr txBox="1"/>
      </xdr:nvSpPr>
      <xdr:spPr>
        <a:xfrm>
          <a:off x="4724400" y="1475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a:t>
          </a:r>
          <a:endParaRPr kumimoji="1" lang="ja-JP" altLang="en-US" sz="1000" b="1">
            <a:latin typeface="ＭＳ Ｐゴシック"/>
          </a:endParaRPr>
        </a:p>
      </xdr:txBody>
    </xdr:sp>
    <xdr:clientData/>
  </xdr:oneCellAnchor>
  <xdr:twoCellAnchor>
    <xdr:from>
      <xdr:col>6</xdr:col>
      <xdr:colOff>422275</xdr:colOff>
      <xdr:row>86</xdr:row>
      <xdr:rowOff>6096</xdr:rowOff>
    </xdr:from>
    <xdr:to>
      <xdr:col>6</xdr:col>
      <xdr:colOff>600075</xdr:colOff>
      <xdr:row>86</xdr:row>
      <xdr:rowOff>6096</xdr:rowOff>
    </xdr:to>
    <xdr:cxnSp macro="">
      <xdr:nvCxnSpPr>
        <xdr:cNvPr id="154" name="直線コネクタ 153"/>
        <xdr:cNvCxnSpPr/>
      </xdr:nvCxnSpPr>
      <xdr:spPr>
        <a:xfrm>
          <a:off x="4546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156227</xdr:rowOff>
    </xdr:from>
    <xdr:ext cx="469744" cy="259045"/>
    <xdr:sp macro="" textlink="">
      <xdr:nvSpPr>
        <xdr:cNvPr id="155" name="【福祉施設】&#10;有形固定資産減価償却率最大値テキスト"/>
        <xdr:cNvSpPr txBox="1"/>
      </xdr:nvSpPr>
      <xdr:spPr>
        <a:xfrm>
          <a:off x="4724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78</xdr:row>
      <xdr:rowOff>38100</xdr:rowOff>
    </xdr:from>
    <xdr:to>
      <xdr:col>6</xdr:col>
      <xdr:colOff>600075</xdr:colOff>
      <xdr:row>78</xdr:row>
      <xdr:rowOff>38100</xdr:rowOff>
    </xdr:to>
    <xdr:cxnSp macro="">
      <xdr:nvCxnSpPr>
        <xdr:cNvPr id="156" name="直線コネクタ 155"/>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166895</xdr:rowOff>
    </xdr:from>
    <xdr:ext cx="405111" cy="259045"/>
    <xdr:sp macro="" textlink="">
      <xdr:nvSpPr>
        <xdr:cNvPr id="157" name="【福祉施設】&#10;有形固定資産減価償却率平均値テキスト"/>
        <xdr:cNvSpPr txBox="1"/>
      </xdr:nvSpPr>
      <xdr:spPr>
        <a:xfrm>
          <a:off x="4724400" y="142257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17018</xdr:rowOff>
    </xdr:from>
    <xdr:to>
      <xdr:col>6</xdr:col>
      <xdr:colOff>561975</xdr:colOff>
      <xdr:row>83</xdr:row>
      <xdr:rowOff>118618</xdr:rowOff>
    </xdr:to>
    <xdr:sp macro="" textlink="">
      <xdr:nvSpPr>
        <xdr:cNvPr id="158" name="フローチャート : 判断 157"/>
        <xdr:cNvSpPr/>
      </xdr:nvSpPr>
      <xdr:spPr>
        <a:xfrm>
          <a:off x="4584700" y="1424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133604</xdr:rowOff>
    </xdr:from>
    <xdr:to>
      <xdr:col>5</xdr:col>
      <xdr:colOff>409575</xdr:colOff>
      <xdr:row>84</xdr:row>
      <xdr:rowOff>63754</xdr:rowOff>
    </xdr:to>
    <xdr:sp macro="" textlink="">
      <xdr:nvSpPr>
        <xdr:cNvPr id="159" name="フローチャート : 判断 158"/>
        <xdr:cNvSpPr/>
      </xdr:nvSpPr>
      <xdr:spPr>
        <a:xfrm>
          <a:off x="3746500" y="1436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54881</xdr:rowOff>
    </xdr:from>
    <xdr:ext cx="405111" cy="259045"/>
    <xdr:sp macro="" textlink="">
      <xdr:nvSpPr>
        <xdr:cNvPr id="160" name="n_1aveValue【福祉施設】&#10;有形固定資産減価償却率"/>
        <xdr:cNvSpPr txBox="1"/>
      </xdr:nvSpPr>
      <xdr:spPr>
        <a:xfrm>
          <a:off x="3582043" y="1445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56.1</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161" name="テキスト ボックス 16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162" name="テキスト ボックス 16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163" name="テキスト ボックス 16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164" name="テキスト ボックス 16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165" name="テキスト ボックス 16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80</xdr:row>
      <xdr:rowOff>110744</xdr:rowOff>
    </xdr:from>
    <xdr:to>
      <xdr:col>5</xdr:col>
      <xdr:colOff>409575</xdr:colOff>
      <xdr:row>81</xdr:row>
      <xdr:rowOff>40894</xdr:rowOff>
    </xdr:to>
    <xdr:sp macro="" textlink="">
      <xdr:nvSpPr>
        <xdr:cNvPr id="166" name="円/楕円 165"/>
        <xdr:cNvSpPr/>
      </xdr:nvSpPr>
      <xdr:spPr>
        <a:xfrm>
          <a:off x="3746500" y="1382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79</xdr:row>
      <xdr:rowOff>57421</xdr:rowOff>
    </xdr:from>
    <xdr:ext cx="405111" cy="259045"/>
    <xdr:sp macro="" textlink="">
      <xdr:nvSpPr>
        <xdr:cNvPr id="167" name="n_1mainValue【福祉施設】&#10;有形固定資産減価償却率"/>
        <xdr:cNvSpPr txBox="1"/>
      </xdr:nvSpPr>
      <xdr:spPr>
        <a:xfrm>
          <a:off x="3582043" y="1360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168" name="正方形/長方形 16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69" name="正方形/長方形 16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70" name="正方形/長方形 16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71" name="正方形/長方形 17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72" name="正方形/長方形 17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0.066</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173" name="正方形/長方形 17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174" name="正方形/長方形 17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175" name="正方形/長方形 17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176" name="テキスト ボックス 17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177" name="直線コネクタ 17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178" name="直線コネクタ 17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179" name="テキスト ボックス 17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180" name="直線コネクタ 17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181" name="テキスト ボックス 18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182" name="直線コネクタ 18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183" name="テキスト ボックス 18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184" name="直線コネクタ 18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185" name="テキスト ボックス 18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186" name="直線コネクタ 18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187" name="テキスト ボックス 18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18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159258</xdr:rowOff>
    </xdr:from>
    <xdr:to>
      <xdr:col>15</xdr:col>
      <xdr:colOff>180340</xdr:colOff>
      <xdr:row>85</xdr:row>
      <xdr:rowOff>120396</xdr:rowOff>
    </xdr:to>
    <xdr:cxnSp macro="">
      <xdr:nvCxnSpPr>
        <xdr:cNvPr id="189" name="直線コネクタ 188"/>
        <xdr:cNvCxnSpPr/>
      </xdr:nvCxnSpPr>
      <xdr:spPr>
        <a:xfrm flipV="1">
          <a:off x="10476865" y="1353235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124223</xdr:rowOff>
    </xdr:from>
    <xdr:ext cx="469744" cy="259045"/>
    <xdr:sp macro="" textlink="">
      <xdr:nvSpPr>
        <xdr:cNvPr id="190" name="【福祉施設】&#10;一人当たり面積最小値テキスト"/>
        <xdr:cNvSpPr txBox="1"/>
      </xdr:nvSpPr>
      <xdr:spPr>
        <a:xfrm>
          <a:off x="10566400" y="1469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0.039</a:t>
          </a:r>
          <a:endParaRPr kumimoji="1" lang="ja-JP" altLang="en-US" sz="1000" b="1">
            <a:latin typeface="ＭＳ Ｐゴシック"/>
          </a:endParaRPr>
        </a:p>
      </xdr:txBody>
    </xdr:sp>
    <xdr:clientData/>
  </xdr:oneCellAnchor>
  <xdr:twoCellAnchor>
    <xdr:from>
      <xdr:col>15</xdr:col>
      <xdr:colOff>92075</xdr:colOff>
      <xdr:row>85</xdr:row>
      <xdr:rowOff>120396</xdr:rowOff>
    </xdr:from>
    <xdr:to>
      <xdr:col>15</xdr:col>
      <xdr:colOff>269875</xdr:colOff>
      <xdr:row>85</xdr:row>
      <xdr:rowOff>120396</xdr:rowOff>
    </xdr:to>
    <xdr:cxnSp macro="">
      <xdr:nvCxnSpPr>
        <xdr:cNvPr id="191" name="直線コネクタ 190"/>
        <xdr:cNvCxnSpPr/>
      </xdr:nvCxnSpPr>
      <xdr:spPr>
        <a:xfrm>
          <a:off x="10388600" y="1469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105935</xdr:rowOff>
    </xdr:from>
    <xdr:ext cx="469744" cy="259045"/>
    <xdr:sp macro="" textlink="">
      <xdr:nvSpPr>
        <xdr:cNvPr id="192" name="【福祉施設】&#10;一人当たり面積最大値テキスト"/>
        <xdr:cNvSpPr txBox="1"/>
      </xdr:nvSpPr>
      <xdr:spPr>
        <a:xfrm>
          <a:off x="10566400" y="1330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0.547</a:t>
          </a:r>
          <a:endParaRPr kumimoji="1" lang="ja-JP" altLang="en-US" sz="1000" b="1">
            <a:latin typeface="ＭＳ Ｐゴシック"/>
          </a:endParaRPr>
        </a:p>
      </xdr:txBody>
    </xdr:sp>
    <xdr:clientData/>
  </xdr:oneCellAnchor>
  <xdr:twoCellAnchor>
    <xdr:from>
      <xdr:col>15</xdr:col>
      <xdr:colOff>92075</xdr:colOff>
      <xdr:row>78</xdr:row>
      <xdr:rowOff>159258</xdr:rowOff>
    </xdr:from>
    <xdr:to>
      <xdr:col>15</xdr:col>
      <xdr:colOff>269875</xdr:colOff>
      <xdr:row>78</xdr:row>
      <xdr:rowOff>159258</xdr:rowOff>
    </xdr:to>
    <xdr:cxnSp macro="">
      <xdr:nvCxnSpPr>
        <xdr:cNvPr id="193" name="直線コネクタ 192"/>
        <xdr:cNvCxnSpPr/>
      </xdr:nvCxnSpPr>
      <xdr:spPr>
        <a:xfrm>
          <a:off x="10388600" y="13532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2303</xdr:rowOff>
    </xdr:from>
    <xdr:ext cx="469744" cy="259045"/>
    <xdr:sp macro="" textlink="">
      <xdr:nvSpPr>
        <xdr:cNvPr id="194" name="【福祉施設】&#10;一人当たり面積平均値テキスト"/>
        <xdr:cNvSpPr txBox="1"/>
      </xdr:nvSpPr>
      <xdr:spPr>
        <a:xfrm>
          <a:off x="10566400" y="14061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0.284</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23876</xdr:rowOff>
    </xdr:from>
    <xdr:to>
      <xdr:col>15</xdr:col>
      <xdr:colOff>231775</xdr:colOff>
      <xdr:row>82</xdr:row>
      <xdr:rowOff>125476</xdr:rowOff>
    </xdr:to>
    <xdr:sp macro="" textlink="">
      <xdr:nvSpPr>
        <xdr:cNvPr id="195" name="フローチャート : 判断 194"/>
        <xdr:cNvSpPr/>
      </xdr:nvSpPr>
      <xdr:spPr>
        <a:xfrm>
          <a:off x="10426700" y="1408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158750</xdr:rowOff>
    </xdr:from>
    <xdr:to>
      <xdr:col>14</xdr:col>
      <xdr:colOff>79375</xdr:colOff>
      <xdr:row>83</xdr:row>
      <xdr:rowOff>88900</xdr:rowOff>
    </xdr:to>
    <xdr:sp macro="" textlink="">
      <xdr:nvSpPr>
        <xdr:cNvPr id="196" name="フローチャート : 判断 195"/>
        <xdr:cNvSpPr/>
      </xdr:nvSpPr>
      <xdr:spPr>
        <a:xfrm>
          <a:off x="9588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105427</xdr:rowOff>
    </xdr:from>
    <xdr:ext cx="469744" cy="259045"/>
    <xdr:sp macro="" textlink="">
      <xdr:nvSpPr>
        <xdr:cNvPr id="197" name="n_1aveValue【福祉施設】&#10;一人当たり面積"/>
        <xdr:cNvSpPr txBox="1"/>
      </xdr:nvSpPr>
      <xdr:spPr>
        <a:xfrm>
          <a:off x="93917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0.225</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198" name="テキスト ボックス 19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199" name="テキスト ボックス 19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00" name="テキスト ボックス 19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01" name="テキスト ボックス 20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02" name="テキスト ボックス 20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84</xdr:row>
      <xdr:rowOff>1015</xdr:rowOff>
    </xdr:from>
    <xdr:to>
      <xdr:col>14</xdr:col>
      <xdr:colOff>79375</xdr:colOff>
      <xdr:row>84</xdr:row>
      <xdr:rowOff>102615</xdr:rowOff>
    </xdr:to>
    <xdr:sp macro="" textlink="">
      <xdr:nvSpPr>
        <xdr:cNvPr id="203" name="円/楕円 202"/>
        <xdr:cNvSpPr/>
      </xdr:nvSpPr>
      <xdr:spPr>
        <a:xfrm>
          <a:off x="9588500" y="1440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84</xdr:row>
      <xdr:rowOff>93742</xdr:rowOff>
    </xdr:from>
    <xdr:ext cx="469744" cy="259045"/>
    <xdr:sp macro="" textlink="">
      <xdr:nvSpPr>
        <xdr:cNvPr id="204" name="n_1mainValue【福祉施設】&#10;一人当たり面積"/>
        <xdr:cNvSpPr txBox="1"/>
      </xdr:nvSpPr>
      <xdr:spPr>
        <a:xfrm>
          <a:off x="93917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0.144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05" name="正方形/長方形 20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06" name="正方形/長方形 20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07" name="正方形/長方形 20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08" name="正方形/長方形 20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09" name="正方形/長方形 20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10" name="正方形/長方形 20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11" name="正方形/長方形 21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12" name="正方形/長方形 21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13" name="テキスト ボックス 21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14" name="直線コネクタ 21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108</xdr:row>
      <xdr:rowOff>152400</xdr:rowOff>
    </xdr:from>
    <xdr:to>
      <xdr:col>7</xdr:col>
      <xdr:colOff>638175</xdr:colOff>
      <xdr:row>108</xdr:row>
      <xdr:rowOff>152400</xdr:rowOff>
    </xdr:to>
    <xdr:cxnSp macro="">
      <xdr:nvCxnSpPr>
        <xdr:cNvPr id="215" name="直線コネクタ 21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10177</xdr:rowOff>
    </xdr:from>
    <xdr:ext cx="338939" cy="259045"/>
    <xdr:sp macro="" textlink="">
      <xdr:nvSpPr>
        <xdr:cNvPr id="216" name="テキスト ボックス 215"/>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17" name="直線コネクタ 21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18" name="テキスト ボックス 21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19" name="直線コネクタ 21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20" name="テキスト ボックス 21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21" name="直線コネクタ 22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22" name="テキスト ボックス 22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23" name="直線コネクタ 22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24" name="テキスト ボックス 22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25" name="直線コネクタ 22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26" name="テキスト ボックス 22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2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101</xdr:row>
      <xdr:rowOff>36195</xdr:rowOff>
    </xdr:from>
    <xdr:to>
      <xdr:col>6</xdr:col>
      <xdr:colOff>510540</xdr:colOff>
      <xdr:row>104</xdr:row>
      <xdr:rowOff>38100</xdr:rowOff>
    </xdr:to>
    <xdr:cxnSp macro="">
      <xdr:nvCxnSpPr>
        <xdr:cNvPr id="228" name="直線コネクタ 227"/>
        <xdr:cNvCxnSpPr/>
      </xdr:nvCxnSpPr>
      <xdr:spPr>
        <a:xfrm flipV="1">
          <a:off x="4634865" y="17352645"/>
          <a:ext cx="0" cy="516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41927</xdr:rowOff>
    </xdr:from>
    <xdr:ext cx="405111" cy="259045"/>
    <xdr:sp macro="" textlink="">
      <xdr:nvSpPr>
        <xdr:cNvPr id="229" name="【市民会館】&#10;有形固定資産減価償却率最小値テキスト"/>
        <xdr:cNvSpPr txBox="1"/>
      </xdr:nvSpPr>
      <xdr:spPr>
        <a:xfrm>
          <a:off x="4724400" y="1787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42.0</a:t>
          </a:r>
          <a:endParaRPr kumimoji="1" lang="ja-JP" altLang="en-US" sz="1000" b="1">
            <a:latin typeface="ＭＳ Ｐゴシック"/>
          </a:endParaRPr>
        </a:p>
      </xdr:txBody>
    </xdr:sp>
    <xdr:clientData/>
  </xdr:oneCellAnchor>
  <xdr:twoCellAnchor>
    <xdr:from>
      <xdr:col>6</xdr:col>
      <xdr:colOff>422275</xdr:colOff>
      <xdr:row>104</xdr:row>
      <xdr:rowOff>38100</xdr:rowOff>
    </xdr:from>
    <xdr:to>
      <xdr:col>6</xdr:col>
      <xdr:colOff>600075</xdr:colOff>
      <xdr:row>104</xdr:row>
      <xdr:rowOff>38100</xdr:rowOff>
    </xdr:to>
    <xdr:cxnSp macro="">
      <xdr:nvCxnSpPr>
        <xdr:cNvPr id="230" name="直線コネクタ 229"/>
        <xdr:cNvCxnSpPr/>
      </xdr:nvCxnSpPr>
      <xdr:spPr>
        <a:xfrm>
          <a:off x="4546600" y="178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154322</xdr:rowOff>
    </xdr:from>
    <xdr:ext cx="405111" cy="259045"/>
    <xdr:sp macro="" textlink="">
      <xdr:nvSpPr>
        <xdr:cNvPr id="231" name="【市民会館】&#10;有形固定資産減価償却率最大値テキスト"/>
        <xdr:cNvSpPr txBox="1"/>
      </xdr:nvSpPr>
      <xdr:spPr>
        <a:xfrm>
          <a:off x="4724400" y="1712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69.1</a:t>
          </a:r>
          <a:endParaRPr kumimoji="1" lang="ja-JP" altLang="en-US" sz="1000" b="1">
            <a:latin typeface="ＭＳ Ｐゴシック"/>
          </a:endParaRPr>
        </a:p>
      </xdr:txBody>
    </xdr:sp>
    <xdr:clientData/>
  </xdr:oneCellAnchor>
  <xdr:twoCellAnchor>
    <xdr:from>
      <xdr:col>6</xdr:col>
      <xdr:colOff>422275</xdr:colOff>
      <xdr:row>101</xdr:row>
      <xdr:rowOff>36195</xdr:rowOff>
    </xdr:from>
    <xdr:to>
      <xdr:col>6</xdr:col>
      <xdr:colOff>600075</xdr:colOff>
      <xdr:row>101</xdr:row>
      <xdr:rowOff>36195</xdr:rowOff>
    </xdr:to>
    <xdr:cxnSp macro="">
      <xdr:nvCxnSpPr>
        <xdr:cNvPr id="232" name="直線コネクタ 231"/>
        <xdr:cNvCxnSpPr/>
      </xdr:nvCxnSpPr>
      <xdr:spPr>
        <a:xfrm>
          <a:off x="4546600" y="1735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102</xdr:row>
      <xdr:rowOff>99077</xdr:rowOff>
    </xdr:from>
    <xdr:ext cx="405111" cy="259045"/>
    <xdr:sp macro="" textlink="">
      <xdr:nvSpPr>
        <xdr:cNvPr id="233" name="【市民会館】&#10;有形固定資産減価償却率平均値テキスト"/>
        <xdr:cNvSpPr txBox="1"/>
      </xdr:nvSpPr>
      <xdr:spPr>
        <a:xfrm>
          <a:off x="4724400" y="1758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53.0</a:t>
          </a:r>
          <a:endParaRPr kumimoji="1" lang="ja-JP" altLang="en-US" sz="1000" b="1">
            <a:solidFill>
              <a:srgbClr val="000080"/>
            </a:solidFill>
            <a:latin typeface="ＭＳ Ｐゴシック"/>
          </a:endParaRPr>
        </a:p>
      </xdr:txBody>
    </xdr:sp>
    <xdr:clientData/>
  </xdr:oneCellAnchor>
  <xdr:twoCellAnchor>
    <xdr:from>
      <xdr:col>6</xdr:col>
      <xdr:colOff>460375</xdr:colOff>
      <xdr:row>102</xdr:row>
      <xdr:rowOff>120650</xdr:rowOff>
    </xdr:from>
    <xdr:to>
      <xdr:col>6</xdr:col>
      <xdr:colOff>561975</xdr:colOff>
      <xdr:row>103</xdr:row>
      <xdr:rowOff>50800</xdr:rowOff>
    </xdr:to>
    <xdr:sp macro="" textlink="">
      <xdr:nvSpPr>
        <xdr:cNvPr id="234" name="フローチャート : 判断 233"/>
        <xdr:cNvSpPr/>
      </xdr:nvSpPr>
      <xdr:spPr>
        <a:xfrm>
          <a:off x="4584700" y="1760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103</xdr:row>
      <xdr:rowOff>153036</xdr:rowOff>
    </xdr:from>
    <xdr:to>
      <xdr:col>5</xdr:col>
      <xdr:colOff>409575</xdr:colOff>
      <xdr:row>104</xdr:row>
      <xdr:rowOff>83186</xdr:rowOff>
    </xdr:to>
    <xdr:sp macro="" textlink="">
      <xdr:nvSpPr>
        <xdr:cNvPr id="235" name="フローチャート : 判断 234"/>
        <xdr:cNvSpPr/>
      </xdr:nvSpPr>
      <xdr:spPr>
        <a:xfrm>
          <a:off x="3746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99713</xdr:rowOff>
    </xdr:from>
    <xdr:ext cx="405111" cy="259045"/>
    <xdr:sp macro="" textlink="">
      <xdr:nvSpPr>
        <xdr:cNvPr id="236" name="n_1aveValue【市民会館】&#10;有形固定資産減価償却率"/>
        <xdr:cNvSpPr txBox="1"/>
      </xdr:nvSpPr>
      <xdr:spPr>
        <a:xfrm>
          <a:off x="3582043"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42.3</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237" name="テキスト ボックス 23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38" name="テキスト ボックス 23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39" name="テキスト ボックス 23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40" name="テキスト ボックス 23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41" name="テキスト ボックス 24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107</xdr:row>
      <xdr:rowOff>170180</xdr:rowOff>
    </xdr:from>
    <xdr:to>
      <xdr:col>5</xdr:col>
      <xdr:colOff>409575</xdr:colOff>
      <xdr:row>108</xdr:row>
      <xdr:rowOff>100330</xdr:rowOff>
    </xdr:to>
    <xdr:sp macro="" textlink="">
      <xdr:nvSpPr>
        <xdr:cNvPr id="242" name="円/楕円 241"/>
        <xdr:cNvSpPr/>
      </xdr:nvSpPr>
      <xdr:spPr>
        <a:xfrm>
          <a:off x="3746500" y="185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175835</xdr:colOff>
      <xdr:row>108</xdr:row>
      <xdr:rowOff>91457</xdr:rowOff>
    </xdr:from>
    <xdr:ext cx="340478" cy="259045"/>
    <xdr:sp macro="" textlink="">
      <xdr:nvSpPr>
        <xdr:cNvPr id="243" name="n_1mainValue【市民会館】&#10;有形固定資産減価償却率"/>
        <xdr:cNvSpPr txBox="1"/>
      </xdr:nvSpPr>
      <xdr:spPr>
        <a:xfrm>
          <a:off x="3614360" y="186080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244" name="正方形/長方形 24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45" name="正方形/長方形 24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46" name="正方形/長方形 24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47" name="正方形/長方形 24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48" name="正方形/長方形 24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0.087</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49" name="正方形/長方形 24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50" name="正方形/長方形 24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51" name="正方形/長方形 25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252" name="テキスト ボックス 25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253" name="直線コネクタ 25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254" name="テキスト ボックス 253"/>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108</xdr:row>
      <xdr:rowOff>76200</xdr:rowOff>
    </xdr:from>
    <xdr:to>
      <xdr:col>16</xdr:col>
      <xdr:colOff>307975</xdr:colOff>
      <xdr:row>108</xdr:row>
      <xdr:rowOff>76200</xdr:rowOff>
    </xdr:to>
    <xdr:cxnSp macro="">
      <xdr:nvCxnSpPr>
        <xdr:cNvPr id="255" name="直線コネクタ 254"/>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107</xdr:row>
      <xdr:rowOff>105427</xdr:rowOff>
    </xdr:from>
    <xdr:ext cx="467179" cy="259045"/>
    <xdr:sp macro="" textlink="">
      <xdr:nvSpPr>
        <xdr:cNvPr id="256" name="テキスト ボックス 255"/>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257" name="直線コネクタ 256"/>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104</xdr:row>
      <xdr:rowOff>162577</xdr:rowOff>
    </xdr:from>
    <xdr:ext cx="467179" cy="259045"/>
    <xdr:sp macro="" textlink="">
      <xdr:nvSpPr>
        <xdr:cNvPr id="258" name="テキスト ボックス 257"/>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259" name="直線コネクタ 258"/>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102</xdr:row>
      <xdr:rowOff>48277</xdr:rowOff>
    </xdr:from>
    <xdr:ext cx="467179" cy="259045"/>
    <xdr:sp macro="" textlink="">
      <xdr:nvSpPr>
        <xdr:cNvPr id="260" name="テキスト ボックス 259"/>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261" name="直線コネクタ 260"/>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105427</xdr:rowOff>
    </xdr:from>
    <xdr:ext cx="467179" cy="259045"/>
    <xdr:sp macro="" textlink="">
      <xdr:nvSpPr>
        <xdr:cNvPr id="262" name="テキスト ボックス 261"/>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263" name="直線コネクタ 26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264" name="テキスト ボックス 26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26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101</xdr:row>
      <xdr:rowOff>19050</xdr:rowOff>
    </xdr:from>
    <xdr:to>
      <xdr:col>15</xdr:col>
      <xdr:colOff>180340</xdr:colOff>
      <xdr:row>108</xdr:row>
      <xdr:rowOff>151637</xdr:rowOff>
    </xdr:to>
    <xdr:cxnSp macro="">
      <xdr:nvCxnSpPr>
        <xdr:cNvPr id="266" name="直線コネクタ 265"/>
        <xdr:cNvCxnSpPr/>
      </xdr:nvCxnSpPr>
      <xdr:spPr>
        <a:xfrm flipV="1">
          <a:off x="10476865" y="17335500"/>
          <a:ext cx="0" cy="133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155464</xdr:rowOff>
    </xdr:from>
    <xdr:ext cx="469744" cy="259045"/>
    <xdr:sp macro="" textlink="">
      <xdr:nvSpPr>
        <xdr:cNvPr id="267" name="【市民会館】&#10;一人当たり面積最小値テキスト"/>
        <xdr:cNvSpPr txBox="1"/>
      </xdr:nvSpPr>
      <xdr:spPr>
        <a:xfrm>
          <a:off x="10566400" y="1867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0.167</a:t>
          </a:r>
          <a:endParaRPr kumimoji="1" lang="ja-JP" altLang="en-US" sz="1000" b="1">
            <a:latin typeface="ＭＳ Ｐゴシック"/>
          </a:endParaRPr>
        </a:p>
      </xdr:txBody>
    </xdr:sp>
    <xdr:clientData/>
  </xdr:oneCellAnchor>
  <xdr:twoCellAnchor>
    <xdr:from>
      <xdr:col>15</xdr:col>
      <xdr:colOff>92075</xdr:colOff>
      <xdr:row>108</xdr:row>
      <xdr:rowOff>151637</xdr:rowOff>
    </xdr:from>
    <xdr:to>
      <xdr:col>15</xdr:col>
      <xdr:colOff>269875</xdr:colOff>
      <xdr:row>108</xdr:row>
      <xdr:rowOff>151637</xdr:rowOff>
    </xdr:to>
    <xdr:cxnSp macro="">
      <xdr:nvCxnSpPr>
        <xdr:cNvPr id="268" name="直線コネクタ 267"/>
        <xdr:cNvCxnSpPr/>
      </xdr:nvCxnSpPr>
      <xdr:spPr>
        <a:xfrm>
          <a:off x="10388600" y="1866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137177</xdr:rowOff>
    </xdr:from>
    <xdr:ext cx="469744" cy="259045"/>
    <xdr:sp macro="" textlink="">
      <xdr:nvSpPr>
        <xdr:cNvPr id="269" name="【市民会館】&#10;一人当たり面積最大値テキスト"/>
        <xdr:cNvSpPr txBox="1"/>
      </xdr:nvSpPr>
      <xdr:spPr>
        <a:xfrm>
          <a:off x="10566400" y="1711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0.750</a:t>
          </a:r>
          <a:endParaRPr kumimoji="1" lang="ja-JP" altLang="en-US" sz="1000" b="1">
            <a:latin typeface="ＭＳ Ｐゴシック"/>
          </a:endParaRPr>
        </a:p>
      </xdr:txBody>
    </xdr:sp>
    <xdr:clientData/>
  </xdr:oneCellAnchor>
  <xdr:twoCellAnchor>
    <xdr:from>
      <xdr:col>15</xdr:col>
      <xdr:colOff>92075</xdr:colOff>
      <xdr:row>101</xdr:row>
      <xdr:rowOff>19050</xdr:rowOff>
    </xdr:from>
    <xdr:to>
      <xdr:col>15</xdr:col>
      <xdr:colOff>269875</xdr:colOff>
      <xdr:row>101</xdr:row>
      <xdr:rowOff>19050</xdr:rowOff>
    </xdr:to>
    <xdr:cxnSp macro="">
      <xdr:nvCxnSpPr>
        <xdr:cNvPr id="270" name="直線コネクタ 269"/>
        <xdr:cNvCxnSpPr/>
      </xdr:nvCxnSpPr>
      <xdr:spPr>
        <a:xfrm>
          <a:off x="10388600" y="1733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81551</xdr:rowOff>
    </xdr:from>
    <xdr:ext cx="469744" cy="259045"/>
    <xdr:sp macro="" textlink="">
      <xdr:nvSpPr>
        <xdr:cNvPr id="271" name="【市民会館】&#10;一人当たり面積平均値テキスト"/>
        <xdr:cNvSpPr txBox="1"/>
      </xdr:nvSpPr>
      <xdr:spPr>
        <a:xfrm>
          <a:off x="10566400" y="179123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0.466</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103124</xdr:rowOff>
    </xdr:from>
    <xdr:to>
      <xdr:col>15</xdr:col>
      <xdr:colOff>231775</xdr:colOff>
      <xdr:row>105</xdr:row>
      <xdr:rowOff>33274</xdr:rowOff>
    </xdr:to>
    <xdr:sp macro="" textlink="">
      <xdr:nvSpPr>
        <xdr:cNvPr id="272" name="フローチャート : 判断 271"/>
        <xdr:cNvSpPr/>
      </xdr:nvSpPr>
      <xdr:spPr>
        <a:xfrm>
          <a:off x="10426700" y="179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107696</xdr:rowOff>
    </xdr:from>
    <xdr:to>
      <xdr:col>14</xdr:col>
      <xdr:colOff>79375</xdr:colOff>
      <xdr:row>106</xdr:row>
      <xdr:rowOff>37846</xdr:rowOff>
    </xdr:to>
    <xdr:sp macro="" textlink="">
      <xdr:nvSpPr>
        <xdr:cNvPr id="273" name="フローチャート : 判断 272"/>
        <xdr:cNvSpPr/>
      </xdr:nvSpPr>
      <xdr:spPr>
        <a:xfrm>
          <a:off x="9588500" y="1810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106</xdr:row>
      <xdr:rowOff>28973</xdr:rowOff>
    </xdr:from>
    <xdr:ext cx="469744" cy="259045"/>
    <xdr:sp macro="" textlink="">
      <xdr:nvSpPr>
        <xdr:cNvPr id="274" name="n_1aveValue【市民会館】&#10;一人当たり面積"/>
        <xdr:cNvSpPr txBox="1"/>
      </xdr:nvSpPr>
      <xdr:spPr>
        <a:xfrm>
          <a:off x="9391727" y="1820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0.389</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275" name="テキスト ボックス 27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276" name="テキスト ボックス 27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277" name="テキスト ボックス 27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278" name="テキスト ボックス 27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279" name="テキスト ボックス 27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103</xdr:row>
      <xdr:rowOff>139700</xdr:rowOff>
    </xdr:from>
    <xdr:to>
      <xdr:col>14</xdr:col>
      <xdr:colOff>79375</xdr:colOff>
      <xdr:row>104</xdr:row>
      <xdr:rowOff>69850</xdr:rowOff>
    </xdr:to>
    <xdr:sp macro="" textlink="">
      <xdr:nvSpPr>
        <xdr:cNvPr id="280" name="円/楕円 279"/>
        <xdr:cNvSpPr/>
      </xdr:nvSpPr>
      <xdr:spPr>
        <a:xfrm>
          <a:off x="9588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102</xdr:row>
      <xdr:rowOff>86377</xdr:rowOff>
    </xdr:from>
    <xdr:ext cx="469744" cy="259045"/>
    <xdr:sp macro="" textlink="">
      <xdr:nvSpPr>
        <xdr:cNvPr id="281" name="n_1mainValue【市民会館】&#10;一人当たり面積"/>
        <xdr:cNvSpPr txBox="1"/>
      </xdr:nvSpPr>
      <xdr:spPr>
        <a:xfrm>
          <a:off x="9391727" y="1757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0.525</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282" name="正方形/長方形 28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3" name="正方形/長方形 28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4" name="正方形/長方形 28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5" name="正方形/長方形 28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6" name="正方形/長方形 28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7" name="正方形/長方形 28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8" name="正方形/長方形 28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9" name="正方形/長方形 28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90" name="正方形/長方形 28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91" name="正方形/長方形 29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92" name="正方形/長方形 29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93" name="正方形/長方形 29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94" name="正方形/長方形 29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67,670</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95" name="正方形/長方形 29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96" name="正方形/長方形 29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97" name="正方形/長方形 29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98" name="正方形/長方形 29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299" name="正方形/長方形 29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0" name="正方形/長方形 29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1" name="正方形/長方形 30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2" name="正方形/長方形 30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43.2</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3" name="正方形/長方形 30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4" name="正方形/長方形 30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5" name="正方形/長方形 304"/>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306" name="正方形/長方形 30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07" name="正方形/長方形 30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08" name="正方形/長方形 30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09" name="正方形/長方形 30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10" name="正方形/長方形 30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11" name="正方形/長方形 31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12" name="正方形/長方形 31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13" name="正方形/長方形 312"/>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314" name="正方形/長方形 31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15" name="正方形/長方形 31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16" name="正方形/長方形 31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17" name="正方形/長方形 31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18" name="正方形/長方形 31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19" name="正方形/長方形 31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20" name="正方形/長方形 31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21" name="正方形/長方形 32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22" name="テキスト ボックス 32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23" name="直線コネクタ 32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324" name="テキスト ボックス 32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325" name="直線コネクタ 32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326" name="テキスト ボックス 32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327" name="直線コネクタ 32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328" name="テキスト ボックス 32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329" name="直線コネクタ 32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330" name="テキスト ボックス 32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331" name="直線コネクタ 33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332" name="テキスト ボックス 33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333" name="直線コネクタ 33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334" name="テキスト ボックス 33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335" name="直線コネクタ 33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336" name="テキスト ボックス 33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33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41911</xdr:rowOff>
    </xdr:from>
    <xdr:to>
      <xdr:col>23</xdr:col>
      <xdr:colOff>516889</xdr:colOff>
      <xdr:row>84</xdr:row>
      <xdr:rowOff>161925</xdr:rowOff>
    </xdr:to>
    <xdr:cxnSp macro="">
      <xdr:nvCxnSpPr>
        <xdr:cNvPr id="338" name="直線コネクタ 337"/>
        <xdr:cNvCxnSpPr/>
      </xdr:nvCxnSpPr>
      <xdr:spPr>
        <a:xfrm flipV="1">
          <a:off x="16318864" y="13415011"/>
          <a:ext cx="0" cy="1148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84</xdr:row>
      <xdr:rowOff>165752</xdr:rowOff>
    </xdr:from>
    <xdr:ext cx="405111" cy="259045"/>
    <xdr:sp macro="" textlink="">
      <xdr:nvSpPr>
        <xdr:cNvPr id="339" name="【消防施設】&#10;有形固定資産減価償却率最小値テキスト"/>
        <xdr:cNvSpPr txBox="1"/>
      </xdr:nvSpPr>
      <xdr:spPr>
        <a:xfrm>
          <a:off x="16408400" y="1456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a:t>
          </a:r>
          <a:endParaRPr kumimoji="1" lang="ja-JP" altLang="en-US" sz="1000" b="1">
            <a:latin typeface="ＭＳ Ｐゴシック"/>
          </a:endParaRPr>
        </a:p>
      </xdr:txBody>
    </xdr:sp>
    <xdr:clientData/>
  </xdr:oneCellAnchor>
  <xdr:twoCellAnchor>
    <xdr:from>
      <xdr:col>23</xdr:col>
      <xdr:colOff>428625</xdr:colOff>
      <xdr:row>84</xdr:row>
      <xdr:rowOff>161925</xdr:rowOff>
    </xdr:from>
    <xdr:to>
      <xdr:col>23</xdr:col>
      <xdr:colOff>606425</xdr:colOff>
      <xdr:row>84</xdr:row>
      <xdr:rowOff>161925</xdr:rowOff>
    </xdr:to>
    <xdr:cxnSp macro="">
      <xdr:nvCxnSpPr>
        <xdr:cNvPr id="340" name="直線コネクタ 339"/>
        <xdr:cNvCxnSpPr/>
      </xdr:nvCxnSpPr>
      <xdr:spPr>
        <a:xfrm>
          <a:off x="16230600" y="14563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160038</xdr:rowOff>
    </xdr:from>
    <xdr:ext cx="405111" cy="259045"/>
    <xdr:sp macro="" textlink="">
      <xdr:nvSpPr>
        <xdr:cNvPr id="341" name="【消防施設】&#10;有形固定資産減価償却率最大値テキスト"/>
        <xdr:cNvSpPr txBox="1"/>
      </xdr:nvSpPr>
      <xdr:spPr>
        <a:xfrm>
          <a:off x="16408400" y="13190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95.8</a:t>
          </a:r>
          <a:endParaRPr kumimoji="1" lang="ja-JP" altLang="en-US" sz="1000" b="1">
            <a:latin typeface="ＭＳ Ｐゴシック"/>
          </a:endParaRPr>
        </a:p>
      </xdr:txBody>
    </xdr:sp>
    <xdr:clientData/>
  </xdr:oneCellAnchor>
  <xdr:twoCellAnchor>
    <xdr:from>
      <xdr:col>23</xdr:col>
      <xdr:colOff>428625</xdr:colOff>
      <xdr:row>78</xdr:row>
      <xdr:rowOff>41911</xdr:rowOff>
    </xdr:from>
    <xdr:to>
      <xdr:col>23</xdr:col>
      <xdr:colOff>606425</xdr:colOff>
      <xdr:row>78</xdr:row>
      <xdr:rowOff>41911</xdr:rowOff>
    </xdr:to>
    <xdr:cxnSp macro="">
      <xdr:nvCxnSpPr>
        <xdr:cNvPr id="342" name="直線コネクタ 341"/>
        <xdr:cNvCxnSpPr/>
      </xdr:nvCxnSpPr>
      <xdr:spPr>
        <a:xfrm>
          <a:off x="16230600" y="1341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11447</xdr:rowOff>
    </xdr:from>
    <xdr:ext cx="405111" cy="259045"/>
    <xdr:sp macro="" textlink="">
      <xdr:nvSpPr>
        <xdr:cNvPr id="343" name="【消防施設】&#10;有形固定資産減価償却率平均値テキスト"/>
        <xdr:cNvSpPr txBox="1"/>
      </xdr:nvSpPr>
      <xdr:spPr>
        <a:xfrm>
          <a:off x="16408400" y="1389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66.6</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33020</xdr:rowOff>
    </xdr:from>
    <xdr:to>
      <xdr:col>23</xdr:col>
      <xdr:colOff>568325</xdr:colOff>
      <xdr:row>81</xdr:row>
      <xdr:rowOff>134620</xdr:rowOff>
    </xdr:to>
    <xdr:sp macro="" textlink="">
      <xdr:nvSpPr>
        <xdr:cNvPr id="344" name="フローチャート : 判断 343"/>
        <xdr:cNvSpPr/>
      </xdr:nvSpPr>
      <xdr:spPr>
        <a:xfrm>
          <a:off x="1626870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83</xdr:row>
      <xdr:rowOff>53975</xdr:rowOff>
    </xdr:from>
    <xdr:to>
      <xdr:col>22</xdr:col>
      <xdr:colOff>415925</xdr:colOff>
      <xdr:row>83</xdr:row>
      <xdr:rowOff>155575</xdr:rowOff>
    </xdr:to>
    <xdr:sp macro="" textlink="">
      <xdr:nvSpPr>
        <xdr:cNvPr id="345" name="フローチャート : 判断 344"/>
        <xdr:cNvSpPr/>
      </xdr:nvSpPr>
      <xdr:spPr>
        <a:xfrm>
          <a:off x="15430500" y="1428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82</xdr:row>
      <xdr:rowOff>652</xdr:rowOff>
    </xdr:from>
    <xdr:ext cx="405111" cy="259045"/>
    <xdr:sp macro="" textlink="">
      <xdr:nvSpPr>
        <xdr:cNvPr id="346" name="n_1aveValue【消防施設】&#10;有形固定資産減価償却率"/>
        <xdr:cNvSpPr txBox="1"/>
      </xdr:nvSpPr>
      <xdr:spPr>
        <a:xfrm>
          <a:off x="15266043" y="14059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347" name="テキスト ボックス 3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348" name="テキスト ボックス 3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349" name="テキスト ボックス 3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350" name="テキスト ボックス 3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351" name="テキスト ボックス 3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85</xdr:row>
      <xdr:rowOff>36830</xdr:rowOff>
    </xdr:from>
    <xdr:to>
      <xdr:col>22</xdr:col>
      <xdr:colOff>415925</xdr:colOff>
      <xdr:row>85</xdr:row>
      <xdr:rowOff>138430</xdr:rowOff>
    </xdr:to>
    <xdr:sp macro="" textlink="">
      <xdr:nvSpPr>
        <xdr:cNvPr id="352" name="円/楕円 351"/>
        <xdr:cNvSpPr/>
      </xdr:nvSpPr>
      <xdr:spPr>
        <a:xfrm>
          <a:off x="15430500" y="1461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85</xdr:row>
      <xdr:rowOff>129557</xdr:rowOff>
    </xdr:from>
    <xdr:ext cx="405111" cy="259045"/>
    <xdr:sp macro="" textlink="">
      <xdr:nvSpPr>
        <xdr:cNvPr id="353" name="n_1mainValue【消防施設】&#10;有形固定資産減価償却率"/>
        <xdr:cNvSpPr txBox="1"/>
      </xdr:nvSpPr>
      <xdr:spPr>
        <a:xfrm>
          <a:off x="15266043" y="1470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354" name="正方形/長方形 3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355" name="正方形/長方形 35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356" name="正方形/長方形 35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357" name="正方形/長方形 35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58" name="正方形/長方形 35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59" name="正方形/長方形 35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60" name="正方形/長方形 35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61" name="正方形/長方形 36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362" name="テキスト ボックス 36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363" name="直線コネクタ 36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364" name="直線コネクタ 36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365" name="テキスト ボックス 36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366" name="直線コネクタ 36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367" name="テキスト ボックス 36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368" name="直線コネクタ 36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369" name="テキスト ボックス 36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370" name="直線コネクタ 36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371" name="テキスト ボックス 37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372" name="直線コネクタ 37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373" name="テキスト ボックス 37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37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113537</xdr:rowOff>
    </xdr:from>
    <xdr:to>
      <xdr:col>32</xdr:col>
      <xdr:colOff>186689</xdr:colOff>
      <xdr:row>85</xdr:row>
      <xdr:rowOff>72389</xdr:rowOff>
    </xdr:to>
    <xdr:cxnSp macro="">
      <xdr:nvCxnSpPr>
        <xdr:cNvPr id="375" name="直線コネクタ 374"/>
        <xdr:cNvCxnSpPr/>
      </xdr:nvCxnSpPr>
      <xdr:spPr>
        <a:xfrm flipV="1">
          <a:off x="22160864" y="13658087"/>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76216</xdr:rowOff>
    </xdr:from>
    <xdr:ext cx="469744" cy="259045"/>
    <xdr:sp macro="" textlink="">
      <xdr:nvSpPr>
        <xdr:cNvPr id="376" name="【消防施設】&#10;一人当たり面積最小値テキスト"/>
        <xdr:cNvSpPr txBox="1"/>
      </xdr:nvSpPr>
      <xdr:spPr>
        <a:xfrm>
          <a:off x="22250400" y="1464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0.030</a:t>
          </a:r>
          <a:endParaRPr kumimoji="1" lang="ja-JP" altLang="en-US" sz="1000" b="1">
            <a:latin typeface="ＭＳ Ｐゴシック"/>
          </a:endParaRPr>
        </a:p>
      </xdr:txBody>
    </xdr:sp>
    <xdr:clientData/>
  </xdr:oneCellAnchor>
  <xdr:twoCellAnchor>
    <xdr:from>
      <xdr:col>32</xdr:col>
      <xdr:colOff>98425</xdr:colOff>
      <xdr:row>85</xdr:row>
      <xdr:rowOff>72389</xdr:rowOff>
    </xdr:from>
    <xdr:to>
      <xdr:col>32</xdr:col>
      <xdr:colOff>276225</xdr:colOff>
      <xdr:row>85</xdr:row>
      <xdr:rowOff>72389</xdr:rowOff>
    </xdr:to>
    <xdr:cxnSp macro="">
      <xdr:nvCxnSpPr>
        <xdr:cNvPr id="377" name="直線コネクタ 376"/>
        <xdr:cNvCxnSpPr/>
      </xdr:nvCxnSpPr>
      <xdr:spPr>
        <a:xfrm>
          <a:off x="22072600" y="1464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78</xdr:row>
      <xdr:rowOff>60214</xdr:rowOff>
    </xdr:from>
    <xdr:ext cx="469744" cy="259045"/>
    <xdr:sp macro="" textlink="">
      <xdr:nvSpPr>
        <xdr:cNvPr id="378" name="【消防施設】&#10;一人当たり面積最大値テキスト"/>
        <xdr:cNvSpPr txBox="1"/>
      </xdr:nvSpPr>
      <xdr:spPr>
        <a:xfrm>
          <a:off x="222504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0.246</a:t>
          </a:r>
          <a:endParaRPr kumimoji="1" lang="ja-JP" altLang="en-US" sz="1000" b="1">
            <a:latin typeface="ＭＳ Ｐゴシック"/>
          </a:endParaRPr>
        </a:p>
      </xdr:txBody>
    </xdr:sp>
    <xdr:clientData/>
  </xdr:oneCellAnchor>
  <xdr:twoCellAnchor>
    <xdr:from>
      <xdr:col>32</xdr:col>
      <xdr:colOff>98425</xdr:colOff>
      <xdr:row>79</xdr:row>
      <xdr:rowOff>113537</xdr:rowOff>
    </xdr:from>
    <xdr:to>
      <xdr:col>32</xdr:col>
      <xdr:colOff>276225</xdr:colOff>
      <xdr:row>79</xdr:row>
      <xdr:rowOff>113537</xdr:rowOff>
    </xdr:to>
    <xdr:cxnSp macro="">
      <xdr:nvCxnSpPr>
        <xdr:cNvPr id="379" name="直線コネクタ 378"/>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150892</xdr:rowOff>
    </xdr:from>
    <xdr:ext cx="469744" cy="259045"/>
    <xdr:sp macro="" textlink="">
      <xdr:nvSpPr>
        <xdr:cNvPr id="380" name="【消防施設】&#10;一人当たり面積平均値テキスト"/>
        <xdr:cNvSpPr txBox="1"/>
      </xdr:nvSpPr>
      <xdr:spPr>
        <a:xfrm>
          <a:off x="22250400" y="14038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0.147</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1015</xdr:rowOff>
    </xdr:from>
    <xdr:to>
      <xdr:col>32</xdr:col>
      <xdr:colOff>238125</xdr:colOff>
      <xdr:row>82</xdr:row>
      <xdr:rowOff>102615</xdr:rowOff>
    </xdr:to>
    <xdr:sp macro="" textlink="">
      <xdr:nvSpPr>
        <xdr:cNvPr id="381" name="フローチャート : 判断 380"/>
        <xdr:cNvSpPr/>
      </xdr:nvSpPr>
      <xdr:spPr>
        <a:xfrm>
          <a:off x="22110700" y="1405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83313</xdr:rowOff>
    </xdr:from>
    <xdr:to>
      <xdr:col>31</xdr:col>
      <xdr:colOff>85725</xdr:colOff>
      <xdr:row>83</xdr:row>
      <xdr:rowOff>13463</xdr:rowOff>
    </xdr:to>
    <xdr:sp macro="" textlink="">
      <xdr:nvSpPr>
        <xdr:cNvPr id="382" name="フローチャート : 判断 381"/>
        <xdr:cNvSpPr/>
      </xdr:nvSpPr>
      <xdr:spPr>
        <a:xfrm>
          <a:off x="21272500" y="1414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4590</xdr:rowOff>
    </xdr:from>
    <xdr:ext cx="469744" cy="259045"/>
    <xdr:sp macro="" textlink="">
      <xdr:nvSpPr>
        <xdr:cNvPr id="383" name="n_1aveValue【消防施設】&#10;一人当たり面積"/>
        <xdr:cNvSpPr txBox="1"/>
      </xdr:nvSpPr>
      <xdr:spPr>
        <a:xfrm>
          <a:off x="21075727" y="1423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0.129</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384" name="テキスト ボックス 38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385" name="テキスト ボックス 38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386" name="テキスト ボックス 38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387" name="テキスト ボックス 38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388" name="テキスト ボックス 38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82</xdr:row>
      <xdr:rowOff>69596</xdr:rowOff>
    </xdr:from>
    <xdr:to>
      <xdr:col>31</xdr:col>
      <xdr:colOff>85725</xdr:colOff>
      <xdr:row>82</xdr:row>
      <xdr:rowOff>171196</xdr:rowOff>
    </xdr:to>
    <xdr:sp macro="" textlink="">
      <xdr:nvSpPr>
        <xdr:cNvPr id="389" name="円/楕円 388"/>
        <xdr:cNvSpPr/>
      </xdr:nvSpPr>
      <xdr:spPr>
        <a:xfrm>
          <a:off x="21272500" y="1412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81</xdr:row>
      <xdr:rowOff>16273</xdr:rowOff>
    </xdr:from>
    <xdr:ext cx="469744" cy="259045"/>
    <xdr:sp macro="" textlink="">
      <xdr:nvSpPr>
        <xdr:cNvPr id="390" name="n_1mainValue【消防施設】&#10;一人当たり面積"/>
        <xdr:cNvSpPr txBox="1"/>
      </xdr:nvSpPr>
      <xdr:spPr>
        <a:xfrm>
          <a:off x="21075727" y="1390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0.132</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391" name="正方形/長方形 39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92" name="正方形/長方形 39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93" name="正方形/長方形 39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94" name="正方形/長方形 39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95" name="正方形/長方形 39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96" name="正方形/長方形 39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97" name="正方形/長方形 39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98" name="正方形/長方形 39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399" name="テキスト ボックス 39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00" name="直線コネクタ 39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01" name="テキスト ボックス 40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402" name="直線コネクタ 40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403" name="テキスト ボックス 40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404" name="直線コネクタ 40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405" name="テキスト ボックス 40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406" name="直線コネクタ 40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407" name="テキスト ボックス 40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408" name="直線コネクタ 40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105427</xdr:rowOff>
    </xdr:from>
    <xdr:ext cx="467179" cy="259045"/>
    <xdr:sp macro="" textlink="">
      <xdr:nvSpPr>
        <xdr:cNvPr id="409" name="テキスト ボックス 408"/>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10" name="直線コネクタ 40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11" name="テキスト ボックス 41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1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76200</xdr:rowOff>
    </xdr:from>
    <xdr:to>
      <xdr:col>23</xdr:col>
      <xdr:colOff>516889</xdr:colOff>
      <xdr:row>108</xdr:row>
      <xdr:rowOff>156211</xdr:rowOff>
    </xdr:to>
    <xdr:cxnSp macro="">
      <xdr:nvCxnSpPr>
        <xdr:cNvPr id="413" name="直線コネクタ 412"/>
        <xdr:cNvCxnSpPr/>
      </xdr:nvCxnSpPr>
      <xdr:spPr>
        <a:xfrm flipV="1">
          <a:off x="16318864" y="17221200"/>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160038</xdr:rowOff>
    </xdr:from>
    <xdr:ext cx="405111" cy="259045"/>
    <xdr:sp macro="" textlink="">
      <xdr:nvSpPr>
        <xdr:cNvPr id="414" name="【庁舎】&#10;有形固定資産減価償却率最小値テキスト"/>
        <xdr:cNvSpPr txBox="1"/>
      </xdr:nvSpPr>
      <xdr:spPr>
        <a:xfrm>
          <a:off x="164084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36.5</a:t>
          </a:r>
          <a:endParaRPr kumimoji="1" lang="ja-JP" altLang="en-US" sz="1000" b="1">
            <a:latin typeface="ＭＳ Ｐゴシック"/>
          </a:endParaRPr>
        </a:p>
      </xdr:txBody>
    </xdr:sp>
    <xdr:clientData/>
  </xdr:oneCellAnchor>
  <xdr:twoCellAnchor>
    <xdr:from>
      <xdr:col>23</xdr:col>
      <xdr:colOff>428625</xdr:colOff>
      <xdr:row>108</xdr:row>
      <xdr:rowOff>156211</xdr:rowOff>
    </xdr:from>
    <xdr:to>
      <xdr:col>23</xdr:col>
      <xdr:colOff>606425</xdr:colOff>
      <xdr:row>108</xdr:row>
      <xdr:rowOff>156211</xdr:rowOff>
    </xdr:to>
    <xdr:cxnSp macro="">
      <xdr:nvCxnSpPr>
        <xdr:cNvPr id="415" name="直線コネクタ 414"/>
        <xdr:cNvCxnSpPr/>
      </xdr:nvCxnSpPr>
      <xdr:spPr>
        <a:xfrm>
          <a:off x="16230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22877</xdr:rowOff>
    </xdr:from>
    <xdr:ext cx="469744" cy="259045"/>
    <xdr:sp macro="" textlink="">
      <xdr:nvSpPr>
        <xdr:cNvPr id="416" name="【庁舎】&#10;有形固定資産減価償却率最大値テキスト"/>
        <xdr:cNvSpPr txBox="1"/>
      </xdr:nvSpPr>
      <xdr:spPr>
        <a:xfrm>
          <a:off x="164084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100</xdr:row>
      <xdr:rowOff>76200</xdr:rowOff>
    </xdr:from>
    <xdr:to>
      <xdr:col>23</xdr:col>
      <xdr:colOff>606425</xdr:colOff>
      <xdr:row>100</xdr:row>
      <xdr:rowOff>76200</xdr:rowOff>
    </xdr:to>
    <xdr:cxnSp macro="">
      <xdr:nvCxnSpPr>
        <xdr:cNvPr id="417" name="直線コネクタ 416"/>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70121</xdr:rowOff>
    </xdr:from>
    <xdr:ext cx="405111" cy="259045"/>
    <xdr:sp macro="" textlink="">
      <xdr:nvSpPr>
        <xdr:cNvPr id="418" name="【庁舎】&#10;有形固定資産減価償却率平均値テキスト"/>
        <xdr:cNvSpPr txBox="1"/>
      </xdr:nvSpPr>
      <xdr:spPr>
        <a:xfrm>
          <a:off x="16408400" y="18072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91694</xdr:rowOff>
    </xdr:from>
    <xdr:to>
      <xdr:col>23</xdr:col>
      <xdr:colOff>568325</xdr:colOff>
      <xdr:row>106</xdr:row>
      <xdr:rowOff>21844</xdr:rowOff>
    </xdr:to>
    <xdr:sp macro="" textlink="">
      <xdr:nvSpPr>
        <xdr:cNvPr id="419" name="フローチャート : 判断 418"/>
        <xdr:cNvSpPr/>
      </xdr:nvSpPr>
      <xdr:spPr>
        <a:xfrm>
          <a:off x="16268700" y="1809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106</xdr:row>
      <xdr:rowOff>93980</xdr:rowOff>
    </xdr:from>
    <xdr:to>
      <xdr:col>22</xdr:col>
      <xdr:colOff>415925</xdr:colOff>
      <xdr:row>107</xdr:row>
      <xdr:rowOff>24130</xdr:rowOff>
    </xdr:to>
    <xdr:sp macro="" textlink="">
      <xdr:nvSpPr>
        <xdr:cNvPr id="420" name="フローチャート : 判断 419"/>
        <xdr:cNvSpPr/>
      </xdr:nvSpPr>
      <xdr:spPr>
        <a:xfrm>
          <a:off x="15430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105</xdr:row>
      <xdr:rowOff>40657</xdr:rowOff>
    </xdr:from>
    <xdr:ext cx="405111" cy="259045"/>
    <xdr:sp macro="" textlink="">
      <xdr:nvSpPr>
        <xdr:cNvPr id="421" name="n_1aveValue【庁舎】&#10;有形固定資産減価償却率"/>
        <xdr:cNvSpPr txBox="1"/>
      </xdr:nvSpPr>
      <xdr:spPr>
        <a:xfrm>
          <a:off x="15266043" y="1804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52.0</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422" name="テキスト ボックス 42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23" name="テキスト ボックス 42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24" name="テキスト ボックス 42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25" name="テキスト ボックス 42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26" name="テキスト ボックス 42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108</xdr:row>
      <xdr:rowOff>96265</xdr:rowOff>
    </xdr:from>
    <xdr:to>
      <xdr:col>22</xdr:col>
      <xdr:colOff>415925</xdr:colOff>
      <xdr:row>109</xdr:row>
      <xdr:rowOff>26415</xdr:rowOff>
    </xdr:to>
    <xdr:sp macro="" textlink="">
      <xdr:nvSpPr>
        <xdr:cNvPr id="427" name="円/楕円 426"/>
        <xdr:cNvSpPr/>
      </xdr:nvSpPr>
      <xdr:spPr>
        <a:xfrm>
          <a:off x="15430500" y="186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109</xdr:row>
      <xdr:rowOff>17542</xdr:rowOff>
    </xdr:from>
    <xdr:ext cx="405111" cy="259045"/>
    <xdr:sp macro="" textlink="">
      <xdr:nvSpPr>
        <xdr:cNvPr id="428" name="n_1mainValue【庁舎】&#10;有形固定資産減価償却率"/>
        <xdr:cNvSpPr txBox="1"/>
      </xdr:nvSpPr>
      <xdr:spPr>
        <a:xfrm>
          <a:off x="15266043" y="1870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29" name="正方形/長方形 42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30" name="正方形/長方形 42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31" name="正方形/長方形 43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32" name="正方形/長方形 43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33" name="正方形/長方形 43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0.153</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34" name="正方形/長方形 43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35" name="正方形/長方形 43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36" name="正方形/長方形 43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437" name="テキスト ボックス 43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438" name="直線コネクタ 43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439" name="テキスト ボックス 438"/>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440" name="直線コネクタ 43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441" name="テキスト ボックス 44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442" name="直線コネクタ 44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443" name="テキスト ボックス 44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444" name="直線コネクタ 44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445" name="テキスト ボックス 44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446" name="直線コネクタ 44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447" name="テキスト ボックス 44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448" name="直線コネクタ 44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449" name="テキスト ボックス 44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450" name="直線コネクタ 44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451" name="テキスト ボックス 45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45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154305</xdr:rowOff>
    </xdr:from>
    <xdr:to>
      <xdr:col>32</xdr:col>
      <xdr:colOff>186689</xdr:colOff>
      <xdr:row>108</xdr:row>
      <xdr:rowOff>41911</xdr:rowOff>
    </xdr:to>
    <xdr:cxnSp macro="">
      <xdr:nvCxnSpPr>
        <xdr:cNvPr id="453" name="直線コネクタ 452"/>
        <xdr:cNvCxnSpPr/>
      </xdr:nvCxnSpPr>
      <xdr:spPr>
        <a:xfrm flipV="1">
          <a:off x="22160864" y="17299305"/>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45738</xdr:rowOff>
    </xdr:from>
    <xdr:ext cx="469744" cy="259045"/>
    <xdr:sp macro="" textlink="">
      <xdr:nvSpPr>
        <xdr:cNvPr id="454" name="【庁舎】&#10;一人当たり面積最小値テキスト"/>
        <xdr:cNvSpPr txBox="1"/>
      </xdr:nvSpPr>
      <xdr:spPr>
        <a:xfrm>
          <a:off x="22250400" y="1856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0.258</a:t>
          </a:r>
          <a:endParaRPr kumimoji="1" lang="ja-JP" altLang="en-US" sz="1000" b="1">
            <a:latin typeface="ＭＳ Ｐゴシック"/>
          </a:endParaRPr>
        </a:p>
      </xdr:txBody>
    </xdr:sp>
    <xdr:clientData/>
  </xdr:oneCellAnchor>
  <xdr:twoCellAnchor>
    <xdr:from>
      <xdr:col>32</xdr:col>
      <xdr:colOff>98425</xdr:colOff>
      <xdr:row>108</xdr:row>
      <xdr:rowOff>41911</xdr:rowOff>
    </xdr:from>
    <xdr:to>
      <xdr:col>32</xdr:col>
      <xdr:colOff>276225</xdr:colOff>
      <xdr:row>108</xdr:row>
      <xdr:rowOff>41911</xdr:rowOff>
    </xdr:to>
    <xdr:cxnSp macro="">
      <xdr:nvCxnSpPr>
        <xdr:cNvPr id="455" name="直線コネクタ 454"/>
        <xdr:cNvCxnSpPr/>
      </xdr:nvCxnSpPr>
      <xdr:spPr>
        <a:xfrm>
          <a:off x="22072600" y="1855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100982</xdr:rowOff>
    </xdr:from>
    <xdr:ext cx="469744" cy="259045"/>
    <xdr:sp macro="" textlink="">
      <xdr:nvSpPr>
        <xdr:cNvPr id="456" name="【庁舎】&#10;一人当たり面積最大値テキスト"/>
        <xdr:cNvSpPr txBox="1"/>
      </xdr:nvSpPr>
      <xdr:spPr>
        <a:xfrm>
          <a:off x="22250400" y="1707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0.919</a:t>
          </a:r>
          <a:endParaRPr kumimoji="1" lang="ja-JP" altLang="en-US" sz="1000" b="1">
            <a:latin typeface="ＭＳ Ｐゴシック"/>
          </a:endParaRPr>
        </a:p>
      </xdr:txBody>
    </xdr:sp>
    <xdr:clientData/>
  </xdr:oneCellAnchor>
  <xdr:twoCellAnchor>
    <xdr:from>
      <xdr:col>32</xdr:col>
      <xdr:colOff>98425</xdr:colOff>
      <xdr:row>100</xdr:row>
      <xdr:rowOff>154305</xdr:rowOff>
    </xdr:from>
    <xdr:to>
      <xdr:col>32</xdr:col>
      <xdr:colOff>276225</xdr:colOff>
      <xdr:row>100</xdr:row>
      <xdr:rowOff>154305</xdr:rowOff>
    </xdr:to>
    <xdr:cxnSp macro="">
      <xdr:nvCxnSpPr>
        <xdr:cNvPr id="457" name="直線コネクタ 456"/>
        <xdr:cNvCxnSpPr/>
      </xdr:nvCxnSpPr>
      <xdr:spPr>
        <a:xfrm>
          <a:off x="22072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74313</xdr:rowOff>
    </xdr:from>
    <xdr:ext cx="469744" cy="259045"/>
    <xdr:sp macro="" textlink="">
      <xdr:nvSpPr>
        <xdr:cNvPr id="458" name="【庁舎】&#10;一人当たり面積平均値テキスト"/>
        <xdr:cNvSpPr txBox="1"/>
      </xdr:nvSpPr>
      <xdr:spPr>
        <a:xfrm>
          <a:off x="22250400" y="17905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0.563</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95886</xdr:rowOff>
    </xdr:from>
    <xdr:to>
      <xdr:col>32</xdr:col>
      <xdr:colOff>238125</xdr:colOff>
      <xdr:row>105</xdr:row>
      <xdr:rowOff>26036</xdr:rowOff>
    </xdr:to>
    <xdr:sp macro="" textlink="">
      <xdr:nvSpPr>
        <xdr:cNvPr id="459" name="フローチャート : 判断 458"/>
        <xdr:cNvSpPr/>
      </xdr:nvSpPr>
      <xdr:spPr>
        <a:xfrm>
          <a:off x="221107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52070</xdr:rowOff>
    </xdr:from>
    <xdr:to>
      <xdr:col>31</xdr:col>
      <xdr:colOff>85725</xdr:colOff>
      <xdr:row>105</xdr:row>
      <xdr:rowOff>153670</xdr:rowOff>
    </xdr:to>
    <xdr:sp macro="" textlink="">
      <xdr:nvSpPr>
        <xdr:cNvPr id="460" name="フローチャート : 判断 459"/>
        <xdr:cNvSpPr/>
      </xdr:nvSpPr>
      <xdr:spPr>
        <a:xfrm>
          <a:off x="21272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170197</xdr:rowOff>
    </xdr:from>
    <xdr:ext cx="469744" cy="259045"/>
    <xdr:sp macro="" textlink="">
      <xdr:nvSpPr>
        <xdr:cNvPr id="461" name="n_1aveValue【庁舎】&#10;一人当たり面積"/>
        <xdr:cNvSpPr txBox="1"/>
      </xdr:nvSpPr>
      <xdr:spPr>
        <a:xfrm>
          <a:off x="21075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0.496</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462" name="テキスト ボックス 46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463" name="テキスト ボックス 46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464" name="テキスト ボックス 46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465" name="テキスト ボックス 46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466" name="テキスト ボックス 46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105</xdr:row>
      <xdr:rowOff>120650</xdr:rowOff>
    </xdr:from>
    <xdr:to>
      <xdr:col>31</xdr:col>
      <xdr:colOff>85725</xdr:colOff>
      <xdr:row>106</xdr:row>
      <xdr:rowOff>50800</xdr:rowOff>
    </xdr:to>
    <xdr:sp macro="" textlink="">
      <xdr:nvSpPr>
        <xdr:cNvPr id="467" name="円/楕円 466"/>
        <xdr:cNvSpPr/>
      </xdr:nvSpPr>
      <xdr:spPr>
        <a:xfrm>
          <a:off x="21272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106</xdr:row>
      <xdr:rowOff>41927</xdr:rowOff>
    </xdr:from>
    <xdr:ext cx="469744" cy="259045"/>
    <xdr:sp macro="" textlink="">
      <xdr:nvSpPr>
        <xdr:cNvPr id="468" name="n_1mainValue【庁舎】&#10;一人当たり面積"/>
        <xdr:cNvSpPr txBox="1"/>
      </xdr:nvSpPr>
      <xdr:spPr>
        <a:xfrm>
          <a:off x="21075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0.460</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469" name="正方形/長方形 46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70" name="正方形/長方形 46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71" name="テキスト ボックス 47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類似団体と比較して特に有形固定資産減価償却率が大幅に（１０ポイント以上）高くなっている施設は、学校施設、公営住宅、公民館、福祉施設であり、特に低くなっている施設は、幼稚園、消防施設、市民会館、庁舎である。</a:t>
          </a:r>
          <a:endParaRPr lang="ja-JP" altLang="ja-JP" sz="1400">
            <a:effectLst/>
          </a:endParaRPr>
        </a:p>
        <a:p>
          <a:r>
            <a:rPr lang="ja-JP" altLang="ja-JP" sz="1100" b="0" i="0" baseline="0">
              <a:solidFill>
                <a:schemeClr val="dk1"/>
              </a:solidFill>
              <a:effectLst/>
              <a:latin typeface="+mn-lt"/>
              <a:ea typeface="+mn-ea"/>
              <a:cs typeface="+mn-cs"/>
            </a:rPr>
            <a:t>学校施設については、すべてで耐震化対策が終了しているが、西小学校において児童数の増加により増築を行った部分を除けば、全体的に老朽化が進んでおり計画的な更新、改修に取り組んでいく必要がある。</a:t>
          </a:r>
          <a:endParaRPr lang="ja-JP" altLang="ja-JP" sz="1400">
            <a:effectLst/>
          </a:endParaRPr>
        </a:p>
        <a:p>
          <a:r>
            <a:rPr lang="ja-JP" altLang="ja-JP" sz="1100" b="0" i="0" baseline="0">
              <a:solidFill>
                <a:schemeClr val="dk1"/>
              </a:solidFill>
              <a:effectLst/>
              <a:latin typeface="+mn-lt"/>
              <a:ea typeface="+mn-ea"/>
              <a:cs typeface="+mn-cs"/>
            </a:rPr>
            <a:t>公営住宅については、平成２８年熊本地震により被災した町民向けに災害公営住宅の建築を予定しており、既存の老朽化が進んだ町営住宅とのバランスを調整しながら適切な管理運営を行う。</a:t>
          </a:r>
          <a:endParaRPr lang="ja-JP" altLang="ja-JP" sz="1400">
            <a:effectLst/>
          </a:endParaRPr>
        </a:p>
        <a:p>
          <a:r>
            <a:rPr lang="ja-JP" altLang="ja-JP" sz="1100" b="0" i="0" baseline="0">
              <a:solidFill>
                <a:schemeClr val="dk1"/>
              </a:solidFill>
              <a:effectLst/>
              <a:latin typeface="+mn-lt"/>
              <a:ea typeface="+mn-ea"/>
              <a:cs typeface="+mn-cs"/>
            </a:rPr>
            <a:t>公民館及び福祉施設については、老朽化がかなり進んでおり有形固定資産減価償却率が低くなっている、他の施設との複合化を視野に入れ除却、再編を検討している。</a:t>
          </a:r>
          <a:endParaRPr lang="ja-JP" altLang="ja-JP" sz="1400">
            <a:effectLst/>
          </a:endParaRPr>
        </a:p>
        <a:p>
          <a:r>
            <a:rPr lang="ja-JP" altLang="ja-JP" sz="1100" b="0" i="0" baseline="0">
              <a:solidFill>
                <a:schemeClr val="dk1"/>
              </a:solidFill>
              <a:effectLst/>
              <a:latin typeface="+mn-lt"/>
              <a:ea typeface="+mn-ea"/>
              <a:cs typeface="+mn-cs"/>
            </a:rPr>
            <a:t>その他の施設においては、適宜、点検・診断を行い、作成予定のそれぞれの個別計画に基づき、修繕・改修を行い、施設の長寿命化に努める。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企業誘致や土地区画整理事業による定住促進策により人口は増加しており、一定の財政基盤は確保し、財政力指数は</a:t>
          </a:r>
          <a:r>
            <a:rPr kumimoji="1" lang="en-US" altLang="ja-JP" sz="1100">
              <a:solidFill>
                <a:sysClr val="windowText" lastClr="000000"/>
              </a:solidFill>
              <a:effectLst/>
              <a:latin typeface="+mn-lt"/>
              <a:ea typeface="+mn-ea"/>
              <a:cs typeface="+mn-cs"/>
            </a:rPr>
            <a:t>0.68</a:t>
          </a:r>
          <a:r>
            <a:rPr kumimoji="1" lang="ja-JP" altLang="ja-JP" sz="1100">
              <a:solidFill>
                <a:sysClr val="windowText" lastClr="000000"/>
              </a:solidFill>
              <a:effectLst/>
              <a:latin typeface="+mn-lt"/>
              <a:ea typeface="+mn-ea"/>
              <a:cs typeface="+mn-cs"/>
            </a:rPr>
            <a:t>と近年横ばい傾向にあるものの、類似団体内平均値</a:t>
          </a:r>
          <a:r>
            <a:rPr kumimoji="1" lang="en-US" altLang="ja-JP" sz="1100">
              <a:solidFill>
                <a:sysClr val="windowText" lastClr="000000"/>
              </a:solidFill>
              <a:effectLst/>
              <a:latin typeface="+mn-lt"/>
              <a:ea typeface="+mn-ea"/>
              <a:cs typeface="+mn-cs"/>
            </a:rPr>
            <a:t>0.39</a:t>
          </a:r>
          <a:r>
            <a:rPr kumimoji="1" lang="ja-JP" altLang="ja-JP" sz="1100">
              <a:solidFill>
                <a:sysClr val="windowText" lastClr="000000"/>
              </a:solidFill>
              <a:effectLst/>
              <a:latin typeface="+mn-lt"/>
              <a:ea typeface="+mn-ea"/>
              <a:cs typeface="+mn-cs"/>
            </a:rPr>
            <a:t>を</a:t>
          </a:r>
          <a:r>
            <a:rPr kumimoji="1" lang="en-US" altLang="ja-JP" sz="1100">
              <a:solidFill>
                <a:sysClr val="windowText" lastClr="000000"/>
              </a:solidFill>
              <a:effectLst/>
              <a:latin typeface="+mn-lt"/>
              <a:ea typeface="+mn-ea"/>
              <a:cs typeface="+mn-cs"/>
            </a:rPr>
            <a:t>0.29</a:t>
          </a:r>
          <a:r>
            <a:rPr kumimoji="1" lang="ja-JP" altLang="ja-JP" sz="1100">
              <a:solidFill>
                <a:sysClr val="windowText" lastClr="000000"/>
              </a:solidFill>
              <a:effectLst/>
              <a:latin typeface="+mn-lt"/>
              <a:ea typeface="+mn-ea"/>
              <a:cs typeface="+mn-cs"/>
            </a:rPr>
            <a:t>上回っている。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引き続き定住促進策を推進し、課税客体の増加を図る。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また、平成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年度の町税の収納率は</a:t>
          </a:r>
          <a:r>
            <a:rPr kumimoji="1" lang="en-US" altLang="ja-JP" sz="1100">
              <a:solidFill>
                <a:sysClr val="windowText" lastClr="000000"/>
              </a:solidFill>
              <a:effectLst/>
              <a:latin typeface="+mn-lt"/>
              <a:ea typeface="+mn-ea"/>
              <a:cs typeface="+mn-cs"/>
            </a:rPr>
            <a:t>98.1</a:t>
          </a:r>
          <a:r>
            <a:rPr kumimoji="1" lang="ja-JP" altLang="ja-JP" sz="1100">
              <a:solidFill>
                <a:sysClr val="windowText" lastClr="000000"/>
              </a:solidFill>
              <a:effectLst/>
              <a:latin typeface="+mn-lt"/>
              <a:ea typeface="+mn-ea"/>
              <a:cs typeface="+mn-cs"/>
            </a:rPr>
            <a:t>％と、県下でも高い収納率を維持しており、今後</a:t>
          </a:r>
          <a:r>
            <a:rPr kumimoji="1" lang="ja-JP" altLang="en-US" sz="1100">
              <a:solidFill>
                <a:sysClr val="windowText" lastClr="000000"/>
              </a:solidFill>
              <a:effectLst/>
              <a:latin typeface="+mn-lt"/>
              <a:ea typeface="+mn-ea"/>
              <a:cs typeface="+mn-cs"/>
            </a:rPr>
            <a:t>においても</a:t>
          </a:r>
          <a:r>
            <a:rPr kumimoji="1" lang="ja-JP" altLang="ja-JP" sz="1100">
              <a:solidFill>
                <a:sysClr val="windowText" lastClr="000000"/>
              </a:solidFill>
              <a:effectLst/>
              <a:latin typeface="+mn-lt"/>
              <a:ea typeface="+mn-ea"/>
              <a:cs typeface="+mn-cs"/>
            </a:rPr>
            <a:t>収納率の向上のための取組みを更に強化し、税収の増を図ることとする。</a:t>
          </a:r>
          <a:endParaRPr lang="ja-JP" altLang="ja-JP" sz="1400">
            <a:solidFill>
              <a:sysClr val="windowText" lastClr="000000"/>
            </a:solidFill>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145445</xdr:rowOff>
    </xdr:from>
    <xdr:to>
      <xdr:col>7</xdr:col>
      <xdr:colOff>152400</xdr:colOff>
      <xdr:row>44</xdr:row>
      <xdr:rowOff>119138</xdr:rowOff>
    </xdr:to>
    <xdr:cxnSp macro="">
      <xdr:nvCxnSpPr>
        <xdr:cNvPr id="64" name="直線コネクタ 63"/>
        <xdr:cNvCxnSpPr/>
      </xdr:nvCxnSpPr>
      <xdr:spPr>
        <a:xfrm flipV="1">
          <a:off x="4953000" y="6146195"/>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91215</xdr:rowOff>
    </xdr:from>
    <xdr:ext cx="762000" cy="259045"/>
    <xdr:sp macro="" textlink="">
      <xdr:nvSpPr>
        <xdr:cNvPr id="65"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0.16</a:t>
          </a:r>
          <a:endParaRPr kumimoji="1" lang="ja-JP" altLang="en-US" sz="1000" b="1">
            <a:latin typeface="ＭＳ Ｐゴシック"/>
          </a:endParaRPr>
        </a:p>
      </xdr:txBody>
    </xdr:sp>
    <xdr:clientData/>
  </xdr:oneCellAnchor>
  <xdr:twoCellAnchor>
    <xdr:from>
      <xdr:col>7</xdr:col>
      <xdr:colOff>63500</xdr:colOff>
      <xdr:row>44</xdr:row>
      <xdr:rowOff>119138</xdr:rowOff>
    </xdr:from>
    <xdr:to>
      <xdr:col>7</xdr:col>
      <xdr:colOff>241300</xdr:colOff>
      <xdr:row>44</xdr:row>
      <xdr:rowOff>119138</xdr:rowOff>
    </xdr:to>
    <xdr:cxnSp macro="">
      <xdr:nvCxnSpPr>
        <xdr:cNvPr id="66" name="直線コネクタ 65"/>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60372</xdr:rowOff>
    </xdr:from>
    <xdr:ext cx="762000" cy="259045"/>
    <xdr:sp macro="" textlink="">
      <xdr:nvSpPr>
        <xdr:cNvPr id="67" name="財政力最大値テキスト"/>
        <xdr:cNvSpPr txBox="1"/>
      </xdr:nvSpPr>
      <xdr:spPr>
        <a:xfrm>
          <a:off x="5041900" y="58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1.48</a:t>
          </a:r>
          <a:endParaRPr kumimoji="1" lang="ja-JP" altLang="en-US" sz="1000" b="1">
            <a:latin typeface="ＭＳ Ｐゴシック"/>
          </a:endParaRPr>
        </a:p>
      </xdr:txBody>
    </xdr:sp>
    <xdr:clientData/>
  </xdr:oneCellAnchor>
  <xdr:twoCellAnchor>
    <xdr:from>
      <xdr:col>7</xdr:col>
      <xdr:colOff>63500</xdr:colOff>
      <xdr:row>35</xdr:row>
      <xdr:rowOff>145445</xdr:rowOff>
    </xdr:from>
    <xdr:to>
      <xdr:col>7</xdr:col>
      <xdr:colOff>241300</xdr:colOff>
      <xdr:row>35</xdr:row>
      <xdr:rowOff>145445</xdr:rowOff>
    </xdr:to>
    <xdr:cxnSp macro="">
      <xdr:nvCxnSpPr>
        <xdr:cNvPr id="68" name="直線コネクタ 67"/>
        <xdr:cNvCxnSpPr/>
      </xdr:nvCxnSpPr>
      <xdr:spPr>
        <a:xfrm>
          <a:off x="4864100" y="614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35983</xdr:rowOff>
    </xdr:from>
    <xdr:to>
      <xdr:col>7</xdr:col>
      <xdr:colOff>152400</xdr:colOff>
      <xdr:row>41</xdr:row>
      <xdr:rowOff>35983</xdr:rowOff>
    </xdr:to>
    <xdr:cxnSp macro="">
      <xdr:nvCxnSpPr>
        <xdr:cNvPr id="69" name="直線コネクタ 68"/>
        <xdr:cNvCxnSpPr/>
      </xdr:nvCxnSpPr>
      <xdr:spPr>
        <a:xfrm>
          <a:off x="4114800" y="70654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119034</xdr:rowOff>
    </xdr:from>
    <xdr:ext cx="762000" cy="259045"/>
    <xdr:sp macro="" textlink="">
      <xdr:nvSpPr>
        <xdr:cNvPr id="70" name="財政力平均値テキスト"/>
        <xdr:cNvSpPr txBox="1"/>
      </xdr:nvSpPr>
      <xdr:spPr>
        <a:xfrm>
          <a:off x="5041900" y="7319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146957</xdr:rowOff>
    </xdr:from>
    <xdr:to>
      <xdr:col>7</xdr:col>
      <xdr:colOff>203200</xdr:colOff>
      <xdr:row>43</xdr:row>
      <xdr:rowOff>77107</xdr:rowOff>
    </xdr:to>
    <xdr:sp macro="" textlink="">
      <xdr:nvSpPr>
        <xdr:cNvPr id="71" name="フローチャート : 判断 70"/>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24493</xdr:rowOff>
    </xdr:from>
    <xdr:to>
      <xdr:col>6</xdr:col>
      <xdr:colOff>0</xdr:colOff>
      <xdr:row>41</xdr:row>
      <xdr:rowOff>35983</xdr:rowOff>
    </xdr:to>
    <xdr:cxnSp macro="">
      <xdr:nvCxnSpPr>
        <xdr:cNvPr id="72" name="直線コネクタ 71"/>
        <xdr:cNvCxnSpPr/>
      </xdr:nvCxnSpPr>
      <xdr:spPr>
        <a:xfrm>
          <a:off x="3225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135467</xdr:rowOff>
    </xdr:from>
    <xdr:to>
      <xdr:col>6</xdr:col>
      <xdr:colOff>50800</xdr:colOff>
      <xdr:row>43</xdr:row>
      <xdr:rowOff>65617</xdr:rowOff>
    </xdr:to>
    <xdr:sp macro="" textlink="">
      <xdr:nvSpPr>
        <xdr:cNvPr id="73" name="フローチャート : 判断 72"/>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50394</xdr:rowOff>
    </xdr:from>
    <xdr:ext cx="736600" cy="259045"/>
    <xdr:sp macro="" textlink="">
      <xdr:nvSpPr>
        <xdr:cNvPr id="74" name="テキスト ボックス 73"/>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24493</xdr:rowOff>
    </xdr:from>
    <xdr:to>
      <xdr:col>4</xdr:col>
      <xdr:colOff>482600</xdr:colOff>
      <xdr:row>41</xdr:row>
      <xdr:rowOff>35983</xdr:rowOff>
    </xdr:to>
    <xdr:cxnSp macro="">
      <xdr:nvCxnSpPr>
        <xdr:cNvPr id="75" name="直線コネクタ 74"/>
        <xdr:cNvCxnSpPr/>
      </xdr:nvCxnSpPr>
      <xdr:spPr>
        <a:xfrm flipV="1">
          <a:off x="2336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146957</xdr:rowOff>
    </xdr:from>
    <xdr:to>
      <xdr:col>4</xdr:col>
      <xdr:colOff>533400</xdr:colOff>
      <xdr:row>43</xdr:row>
      <xdr:rowOff>77107</xdr:rowOff>
    </xdr:to>
    <xdr:sp macro="" textlink="">
      <xdr:nvSpPr>
        <xdr:cNvPr id="76" name="フローチャート : 判断 75"/>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61884</xdr:rowOff>
    </xdr:from>
    <xdr:ext cx="762000" cy="259045"/>
    <xdr:sp macro="" textlink="">
      <xdr:nvSpPr>
        <xdr:cNvPr id="77" name="テキスト ボックス 76"/>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35983</xdr:rowOff>
    </xdr:from>
    <xdr:to>
      <xdr:col>3</xdr:col>
      <xdr:colOff>279400</xdr:colOff>
      <xdr:row>41</xdr:row>
      <xdr:rowOff>35983</xdr:rowOff>
    </xdr:to>
    <xdr:cxnSp macro="">
      <xdr:nvCxnSpPr>
        <xdr:cNvPr id="78" name="直線コネクタ 77"/>
        <xdr:cNvCxnSpPr/>
      </xdr:nvCxnSpPr>
      <xdr:spPr>
        <a:xfrm>
          <a:off x="1447800" y="70654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135467</xdr:rowOff>
    </xdr:from>
    <xdr:to>
      <xdr:col>3</xdr:col>
      <xdr:colOff>330200</xdr:colOff>
      <xdr:row>43</xdr:row>
      <xdr:rowOff>65617</xdr:rowOff>
    </xdr:to>
    <xdr:sp macro="" textlink="">
      <xdr:nvSpPr>
        <xdr:cNvPr id="79" name="フローチャート : 判断 78"/>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50394</xdr:rowOff>
    </xdr:from>
    <xdr:ext cx="762000" cy="259045"/>
    <xdr:sp macro="" textlink="">
      <xdr:nvSpPr>
        <xdr:cNvPr id="80" name="テキスト ボックス 79"/>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123976</xdr:rowOff>
    </xdr:from>
    <xdr:to>
      <xdr:col>2</xdr:col>
      <xdr:colOff>127000</xdr:colOff>
      <xdr:row>43</xdr:row>
      <xdr:rowOff>54126</xdr:rowOff>
    </xdr:to>
    <xdr:sp macro="" textlink="">
      <xdr:nvSpPr>
        <xdr:cNvPr id="81" name="フローチャート : 判断 80"/>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38903</xdr:rowOff>
    </xdr:from>
    <xdr:ext cx="762000" cy="259045"/>
    <xdr:sp macro="" textlink="">
      <xdr:nvSpPr>
        <xdr:cNvPr id="82" name="テキスト ボックス 81"/>
        <xdr:cNvSpPr txBox="1"/>
      </xdr:nvSpPr>
      <xdr:spPr>
        <a:xfrm>
          <a:off x="1066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40</xdr:row>
      <xdr:rowOff>156633</xdr:rowOff>
    </xdr:from>
    <xdr:to>
      <xdr:col>7</xdr:col>
      <xdr:colOff>203200</xdr:colOff>
      <xdr:row>41</xdr:row>
      <xdr:rowOff>86783</xdr:rowOff>
    </xdr:to>
    <xdr:sp macro="" textlink="">
      <xdr:nvSpPr>
        <xdr:cNvPr id="88" name="円/楕円 87"/>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1710</xdr:rowOff>
    </xdr:from>
    <xdr:ext cx="762000" cy="259045"/>
    <xdr:sp macro="" textlink="">
      <xdr:nvSpPr>
        <xdr:cNvPr id="89" name="財政力該当値テキスト"/>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156633</xdr:rowOff>
    </xdr:from>
    <xdr:to>
      <xdr:col>6</xdr:col>
      <xdr:colOff>50800</xdr:colOff>
      <xdr:row>41</xdr:row>
      <xdr:rowOff>86783</xdr:rowOff>
    </xdr:to>
    <xdr:sp macro="" textlink="">
      <xdr:nvSpPr>
        <xdr:cNvPr id="90" name="円/楕円 89"/>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96960</xdr:rowOff>
    </xdr:from>
    <xdr:ext cx="736600" cy="259045"/>
    <xdr:sp macro="" textlink="">
      <xdr:nvSpPr>
        <xdr:cNvPr id="91" name="テキスト ボックス 90"/>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145143</xdr:rowOff>
    </xdr:from>
    <xdr:to>
      <xdr:col>4</xdr:col>
      <xdr:colOff>533400</xdr:colOff>
      <xdr:row>41</xdr:row>
      <xdr:rowOff>75293</xdr:rowOff>
    </xdr:to>
    <xdr:sp macro="" textlink="">
      <xdr:nvSpPr>
        <xdr:cNvPr id="92" name="円/楕円 91"/>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85470</xdr:rowOff>
    </xdr:from>
    <xdr:ext cx="762000" cy="259045"/>
    <xdr:sp macro="" textlink="">
      <xdr:nvSpPr>
        <xdr:cNvPr id="93" name="テキスト ボックス 92"/>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156633</xdr:rowOff>
    </xdr:from>
    <xdr:to>
      <xdr:col>3</xdr:col>
      <xdr:colOff>330200</xdr:colOff>
      <xdr:row>41</xdr:row>
      <xdr:rowOff>86783</xdr:rowOff>
    </xdr:to>
    <xdr:sp macro="" textlink="">
      <xdr:nvSpPr>
        <xdr:cNvPr id="94" name="円/楕円 93"/>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96960</xdr:rowOff>
    </xdr:from>
    <xdr:ext cx="762000" cy="259045"/>
    <xdr:sp macro="" textlink="">
      <xdr:nvSpPr>
        <xdr:cNvPr id="95" name="テキスト ボックス 94"/>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156633</xdr:rowOff>
    </xdr:from>
    <xdr:to>
      <xdr:col>2</xdr:col>
      <xdr:colOff>127000</xdr:colOff>
      <xdr:row>41</xdr:row>
      <xdr:rowOff>86783</xdr:rowOff>
    </xdr:to>
    <xdr:sp macro="" textlink="">
      <xdr:nvSpPr>
        <xdr:cNvPr id="96" name="円/楕円 95"/>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96960</xdr:rowOff>
    </xdr:from>
    <xdr:ext cx="762000" cy="259045"/>
    <xdr:sp macro="" textlink="">
      <xdr:nvSpPr>
        <xdr:cNvPr id="97" name="テキスト ボックス 96"/>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職員の定員管理により、退職者不補充等による人件費の削減に取り組んできた。平成</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年度の職員数</a:t>
          </a:r>
          <a:r>
            <a:rPr kumimoji="1" lang="en-US" altLang="ja-JP" sz="1100">
              <a:solidFill>
                <a:sysClr val="windowText" lastClr="000000"/>
              </a:solidFill>
              <a:effectLst/>
              <a:latin typeface="+mn-lt"/>
              <a:ea typeface="+mn-ea"/>
              <a:cs typeface="+mn-cs"/>
            </a:rPr>
            <a:t>77</a:t>
          </a:r>
          <a:r>
            <a:rPr kumimoji="1" lang="ja-JP" altLang="ja-JP" sz="1100">
              <a:solidFill>
                <a:sysClr val="windowText" lastClr="000000"/>
              </a:solidFill>
              <a:effectLst/>
              <a:latin typeface="+mn-lt"/>
              <a:ea typeface="+mn-ea"/>
              <a:cs typeface="+mn-cs"/>
            </a:rPr>
            <a:t>人から平成</a:t>
          </a:r>
          <a:r>
            <a:rPr kumimoji="1" lang="en-US" altLang="ja-JP" sz="1100">
              <a:solidFill>
                <a:sysClr val="windowText" lastClr="000000"/>
              </a:solidFill>
              <a:effectLst/>
              <a:latin typeface="+mn-lt"/>
              <a:ea typeface="+mn-ea"/>
              <a:cs typeface="+mn-cs"/>
            </a:rPr>
            <a:t>26</a:t>
          </a:r>
          <a:r>
            <a:rPr kumimoji="1" lang="ja-JP" altLang="ja-JP" sz="1100">
              <a:solidFill>
                <a:sysClr val="windowText" lastClr="000000"/>
              </a:solidFill>
              <a:effectLst/>
              <a:latin typeface="+mn-lt"/>
              <a:ea typeface="+mn-ea"/>
              <a:cs typeface="+mn-cs"/>
            </a:rPr>
            <a:t>年度</a:t>
          </a:r>
          <a:r>
            <a:rPr kumimoji="1" lang="en-US" altLang="ja-JP" sz="1100">
              <a:solidFill>
                <a:sysClr val="windowText" lastClr="000000"/>
              </a:solidFill>
              <a:effectLst/>
              <a:latin typeface="+mn-lt"/>
              <a:ea typeface="+mn-ea"/>
              <a:cs typeface="+mn-cs"/>
            </a:rPr>
            <a:t>75</a:t>
          </a:r>
          <a:r>
            <a:rPr kumimoji="1" lang="ja-JP" altLang="ja-JP" sz="1100">
              <a:solidFill>
                <a:sysClr val="windowText" lastClr="000000"/>
              </a:solidFill>
              <a:effectLst/>
              <a:latin typeface="+mn-lt"/>
              <a:ea typeface="+mn-ea"/>
              <a:cs typeface="+mn-cs"/>
            </a:rPr>
            <a:t>人まで、</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人（</a:t>
          </a:r>
          <a:r>
            <a:rPr kumimoji="1" lang="en-US" altLang="ja-JP" sz="1100">
              <a:solidFill>
                <a:sysClr val="windowText" lastClr="000000"/>
              </a:solidFill>
              <a:effectLst/>
              <a:latin typeface="+mn-lt"/>
              <a:ea typeface="+mn-ea"/>
              <a:cs typeface="+mn-cs"/>
            </a:rPr>
            <a:t>-2.6</a:t>
          </a:r>
          <a:r>
            <a:rPr kumimoji="1" lang="ja-JP" altLang="ja-JP" sz="1100">
              <a:solidFill>
                <a:sysClr val="windowText" lastClr="000000"/>
              </a:solidFill>
              <a:effectLst/>
              <a:latin typeface="+mn-lt"/>
              <a:ea typeface="+mn-ea"/>
              <a:cs typeface="+mn-cs"/>
            </a:rPr>
            <a:t>％）の職員削減を行い、人件費・物件費の抑制に努め、経常収支比率は</a:t>
          </a:r>
          <a:r>
            <a:rPr kumimoji="1" lang="en-US" altLang="ja-JP" sz="1100">
              <a:solidFill>
                <a:sysClr val="windowText" lastClr="000000"/>
              </a:solidFill>
              <a:effectLst/>
              <a:latin typeface="+mn-lt"/>
              <a:ea typeface="+mn-ea"/>
              <a:cs typeface="+mn-cs"/>
            </a:rPr>
            <a:t>87.7</a:t>
          </a:r>
          <a:r>
            <a:rPr kumimoji="1" lang="ja-JP" altLang="ja-JP" sz="1100">
              <a:solidFill>
                <a:sysClr val="windowText" lastClr="000000"/>
              </a:solidFill>
              <a:effectLst/>
              <a:latin typeface="+mn-lt"/>
              <a:ea typeface="+mn-ea"/>
              <a:cs typeface="+mn-cs"/>
            </a:rPr>
            <a:t>％と類似団体内平均値</a:t>
          </a:r>
          <a:r>
            <a:rPr kumimoji="1" lang="en-US" altLang="ja-JP" sz="1100">
              <a:solidFill>
                <a:sysClr val="windowText" lastClr="000000"/>
              </a:solidFill>
              <a:effectLst/>
              <a:latin typeface="+mn-lt"/>
              <a:ea typeface="+mn-ea"/>
              <a:cs typeface="+mn-cs"/>
            </a:rPr>
            <a:t>88.4</a:t>
          </a:r>
          <a:r>
            <a:rPr kumimoji="1" lang="ja-JP" altLang="ja-JP" sz="1100">
              <a:solidFill>
                <a:sysClr val="windowText" lastClr="000000"/>
              </a:solidFill>
              <a:effectLst/>
              <a:latin typeface="+mn-lt"/>
              <a:ea typeface="+mn-ea"/>
              <a:cs typeface="+mn-cs"/>
            </a:rPr>
            <a:t>％を</a:t>
          </a:r>
          <a:r>
            <a:rPr kumimoji="1" lang="en-US" altLang="ja-JP" sz="1100">
              <a:solidFill>
                <a:sysClr val="windowText" lastClr="000000"/>
              </a:solidFill>
              <a:effectLst/>
              <a:latin typeface="+mn-lt"/>
              <a:ea typeface="+mn-ea"/>
              <a:cs typeface="+mn-cs"/>
            </a:rPr>
            <a:t>0.7</a:t>
          </a:r>
          <a:r>
            <a:rPr kumimoji="1" lang="ja-JP" altLang="ja-JP" sz="1100">
              <a:solidFill>
                <a:sysClr val="windowText" lastClr="000000"/>
              </a:solidFill>
              <a:effectLst/>
              <a:latin typeface="+mn-lt"/>
              <a:ea typeface="+mn-ea"/>
              <a:cs typeface="+mn-cs"/>
            </a:rPr>
            <a:t>％下回っている。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今後においても引き続き人件費・物件費の抑制に努め現状を維持するよう努める。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113454</xdr:rowOff>
    </xdr:from>
    <xdr:to>
      <xdr:col>7</xdr:col>
      <xdr:colOff>152400</xdr:colOff>
      <xdr:row>67</xdr:row>
      <xdr:rowOff>108162</xdr:rowOff>
    </xdr:to>
    <xdr:cxnSp macro="">
      <xdr:nvCxnSpPr>
        <xdr:cNvPr id="127" name="直線コネクタ 126"/>
        <xdr:cNvCxnSpPr/>
      </xdr:nvCxnSpPr>
      <xdr:spPr>
        <a:xfrm flipV="1">
          <a:off x="4953000" y="9886104"/>
          <a:ext cx="0" cy="17092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80239</xdr:rowOff>
    </xdr:from>
    <xdr:ext cx="762000" cy="259045"/>
    <xdr:sp macro="" textlink="">
      <xdr:nvSpPr>
        <xdr:cNvPr id="128"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7</xdr:col>
      <xdr:colOff>63500</xdr:colOff>
      <xdr:row>67</xdr:row>
      <xdr:rowOff>108162</xdr:rowOff>
    </xdr:from>
    <xdr:to>
      <xdr:col>7</xdr:col>
      <xdr:colOff>241300</xdr:colOff>
      <xdr:row>67</xdr:row>
      <xdr:rowOff>108162</xdr:rowOff>
    </xdr:to>
    <xdr:cxnSp macro="">
      <xdr:nvCxnSpPr>
        <xdr:cNvPr id="129" name="直線コネクタ 128"/>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28381</xdr:rowOff>
    </xdr:from>
    <xdr:ext cx="762000" cy="259045"/>
    <xdr:sp macro="" textlink="">
      <xdr:nvSpPr>
        <xdr:cNvPr id="130" name="財政構造の弾力性最大値テキスト"/>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57.4</a:t>
          </a:r>
          <a:endParaRPr kumimoji="1" lang="ja-JP" altLang="en-US" sz="1000" b="1">
            <a:latin typeface="ＭＳ Ｐゴシック"/>
          </a:endParaRPr>
        </a:p>
      </xdr:txBody>
    </xdr:sp>
    <xdr:clientData/>
  </xdr:oneCellAnchor>
  <xdr:twoCellAnchor>
    <xdr:from>
      <xdr:col>7</xdr:col>
      <xdr:colOff>63500</xdr:colOff>
      <xdr:row>57</xdr:row>
      <xdr:rowOff>113454</xdr:rowOff>
    </xdr:from>
    <xdr:to>
      <xdr:col>7</xdr:col>
      <xdr:colOff>241300</xdr:colOff>
      <xdr:row>57</xdr:row>
      <xdr:rowOff>113454</xdr:rowOff>
    </xdr:to>
    <xdr:cxnSp macro="">
      <xdr:nvCxnSpPr>
        <xdr:cNvPr id="131" name="直線コネクタ 130"/>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130387</xdr:rowOff>
    </xdr:from>
    <xdr:to>
      <xdr:col>7</xdr:col>
      <xdr:colOff>152400</xdr:colOff>
      <xdr:row>64</xdr:row>
      <xdr:rowOff>131869</xdr:rowOff>
    </xdr:to>
    <xdr:cxnSp macro="">
      <xdr:nvCxnSpPr>
        <xdr:cNvPr id="132" name="直線コネクタ 131"/>
        <xdr:cNvCxnSpPr/>
      </xdr:nvCxnSpPr>
      <xdr:spPr>
        <a:xfrm>
          <a:off x="4114800" y="10931737"/>
          <a:ext cx="8382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81297</xdr:rowOff>
    </xdr:from>
    <xdr:ext cx="762000" cy="259045"/>
    <xdr:sp macro="" textlink="">
      <xdr:nvSpPr>
        <xdr:cNvPr id="133" name="財政構造の弾力性平均値テキスト"/>
        <xdr:cNvSpPr txBox="1"/>
      </xdr:nvSpPr>
      <xdr:spPr>
        <a:xfrm>
          <a:off x="5041900" y="1105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109220</xdr:rowOff>
    </xdr:from>
    <xdr:to>
      <xdr:col>7</xdr:col>
      <xdr:colOff>203200</xdr:colOff>
      <xdr:row>65</xdr:row>
      <xdr:rowOff>39370</xdr:rowOff>
    </xdr:to>
    <xdr:sp macro="" textlink="">
      <xdr:nvSpPr>
        <xdr:cNvPr id="134" name="フローチャート : 判断 133"/>
        <xdr:cNvSpPr/>
      </xdr:nvSpPr>
      <xdr:spPr>
        <a:xfrm>
          <a:off x="49022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130387</xdr:rowOff>
    </xdr:from>
    <xdr:to>
      <xdr:col>6</xdr:col>
      <xdr:colOff>0</xdr:colOff>
      <xdr:row>64</xdr:row>
      <xdr:rowOff>7196</xdr:rowOff>
    </xdr:to>
    <xdr:cxnSp macro="">
      <xdr:nvCxnSpPr>
        <xdr:cNvPr id="135" name="直線コネクタ 134"/>
        <xdr:cNvCxnSpPr/>
      </xdr:nvCxnSpPr>
      <xdr:spPr>
        <a:xfrm flipV="1">
          <a:off x="3225800" y="109317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36830</xdr:rowOff>
    </xdr:from>
    <xdr:to>
      <xdr:col>6</xdr:col>
      <xdr:colOff>50800</xdr:colOff>
      <xdr:row>64</xdr:row>
      <xdr:rowOff>138430</xdr:rowOff>
    </xdr:to>
    <xdr:sp macro="" textlink="">
      <xdr:nvSpPr>
        <xdr:cNvPr id="136" name="フローチャート : 判断 135"/>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123207</xdr:rowOff>
    </xdr:from>
    <xdr:ext cx="736600" cy="259045"/>
    <xdr:sp macro="" textlink="">
      <xdr:nvSpPr>
        <xdr:cNvPr id="137" name="テキスト ボックス 136"/>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149013</xdr:rowOff>
    </xdr:from>
    <xdr:to>
      <xdr:col>4</xdr:col>
      <xdr:colOff>482600</xdr:colOff>
      <xdr:row>64</xdr:row>
      <xdr:rowOff>7196</xdr:rowOff>
    </xdr:to>
    <xdr:cxnSp macro="">
      <xdr:nvCxnSpPr>
        <xdr:cNvPr id="138" name="直線コネクタ 137"/>
        <xdr:cNvCxnSpPr/>
      </xdr:nvCxnSpPr>
      <xdr:spPr>
        <a:xfrm>
          <a:off x="2336800" y="10778913"/>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77046</xdr:rowOff>
    </xdr:from>
    <xdr:to>
      <xdr:col>4</xdr:col>
      <xdr:colOff>533400</xdr:colOff>
      <xdr:row>65</xdr:row>
      <xdr:rowOff>7196</xdr:rowOff>
    </xdr:to>
    <xdr:sp macro="" textlink="">
      <xdr:nvSpPr>
        <xdr:cNvPr id="139" name="フローチャート : 判断 138"/>
        <xdr:cNvSpPr/>
      </xdr:nvSpPr>
      <xdr:spPr>
        <a:xfrm>
          <a:off x="3175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163423</xdr:rowOff>
    </xdr:from>
    <xdr:ext cx="762000" cy="259045"/>
    <xdr:sp macro="" textlink="">
      <xdr:nvSpPr>
        <xdr:cNvPr id="140" name="テキスト ボックス 139"/>
        <xdr:cNvSpPr txBox="1"/>
      </xdr:nvSpPr>
      <xdr:spPr>
        <a:xfrm>
          <a:off x="2844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104775</xdr:rowOff>
    </xdr:from>
    <xdr:to>
      <xdr:col>3</xdr:col>
      <xdr:colOff>279400</xdr:colOff>
      <xdr:row>62</xdr:row>
      <xdr:rowOff>149013</xdr:rowOff>
    </xdr:to>
    <xdr:cxnSp macro="">
      <xdr:nvCxnSpPr>
        <xdr:cNvPr id="141" name="直線コネクタ 140"/>
        <xdr:cNvCxnSpPr/>
      </xdr:nvCxnSpPr>
      <xdr:spPr>
        <a:xfrm>
          <a:off x="1447800" y="10734675"/>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164042</xdr:rowOff>
    </xdr:from>
    <xdr:to>
      <xdr:col>3</xdr:col>
      <xdr:colOff>330200</xdr:colOff>
      <xdr:row>64</xdr:row>
      <xdr:rowOff>94192</xdr:rowOff>
    </xdr:to>
    <xdr:sp macro="" textlink="">
      <xdr:nvSpPr>
        <xdr:cNvPr id="142" name="フローチャート : 判断 141"/>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78969</xdr:rowOff>
    </xdr:from>
    <xdr:ext cx="762000" cy="259045"/>
    <xdr:sp macro="" textlink="">
      <xdr:nvSpPr>
        <xdr:cNvPr id="143" name="テキスト ボックス 142"/>
        <xdr:cNvSpPr txBox="1"/>
      </xdr:nvSpPr>
      <xdr:spPr>
        <a:xfrm>
          <a:off x="1955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164042</xdr:rowOff>
    </xdr:from>
    <xdr:to>
      <xdr:col>2</xdr:col>
      <xdr:colOff>127000</xdr:colOff>
      <xdr:row>64</xdr:row>
      <xdr:rowOff>94192</xdr:rowOff>
    </xdr:to>
    <xdr:sp macro="" textlink="">
      <xdr:nvSpPr>
        <xdr:cNvPr id="144" name="フローチャート : 判断 143"/>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78969</xdr:rowOff>
    </xdr:from>
    <xdr:ext cx="762000" cy="259045"/>
    <xdr:sp macro="" textlink="">
      <xdr:nvSpPr>
        <xdr:cNvPr id="145" name="テキスト ボックス 144"/>
        <xdr:cNvSpPr txBox="1"/>
      </xdr:nvSpPr>
      <xdr:spPr>
        <a:xfrm>
          <a:off x="1066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64</xdr:row>
      <xdr:rowOff>81069</xdr:rowOff>
    </xdr:from>
    <xdr:to>
      <xdr:col>7</xdr:col>
      <xdr:colOff>203200</xdr:colOff>
      <xdr:row>65</xdr:row>
      <xdr:rowOff>11219</xdr:rowOff>
    </xdr:to>
    <xdr:sp macro="" textlink="">
      <xdr:nvSpPr>
        <xdr:cNvPr id="151" name="円/楕円 150"/>
        <xdr:cNvSpPr/>
      </xdr:nvSpPr>
      <xdr:spPr>
        <a:xfrm>
          <a:off x="49022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97596</xdr:rowOff>
    </xdr:from>
    <xdr:ext cx="762000" cy="259045"/>
    <xdr:sp macro="" textlink="">
      <xdr:nvSpPr>
        <xdr:cNvPr id="152" name="財政構造の弾力性該当値テキスト"/>
        <xdr:cNvSpPr txBox="1"/>
      </xdr:nvSpPr>
      <xdr:spPr>
        <a:xfrm>
          <a:off x="5041900" y="1089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79587</xdr:rowOff>
    </xdr:from>
    <xdr:to>
      <xdr:col>6</xdr:col>
      <xdr:colOff>50800</xdr:colOff>
      <xdr:row>64</xdr:row>
      <xdr:rowOff>9737</xdr:rowOff>
    </xdr:to>
    <xdr:sp macro="" textlink="">
      <xdr:nvSpPr>
        <xdr:cNvPr id="153" name="円/楕円 152"/>
        <xdr:cNvSpPr/>
      </xdr:nvSpPr>
      <xdr:spPr>
        <a:xfrm>
          <a:off x="4064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19914</xdr:rowOff>
    </xdr:from>
    <xdr:ext cx="736600" cy="259045"/>
    <xdr:sp macro="" textlink="">
      <xdr:nvSpPr>
        <xdr:cNvPr id="154" name="テキスト ボックス 153"/>
        <xdr:cNvSpPr txBox="1"/>
      </xdr:nvSpPr>
      <xdr:spPr>
        <a:xfrm>
          <a:off x="3733800" y="1064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127846</xdr:rowOff>
    </xdr:from>
    <xdr:to>
      <xdr:col>4</xdr:col>
      <xdr:colOff>533400</xdr:colOff>
      <xdr:row>64</xdr:row>
      <xdr:rowOff>57996</xdr:rowOff>
    </xdr:to>
    <xdr:sp macro="" textlink="">
      <xdr:nvSpPr>
        <xdr:cNvPr id="155" name="円/楕円 154"/>
        <xdr:cNvSpPr/>
      </xdr:nvSpPr>
      <xdr:spPr>
        <a:xfrm>
          <a:off x="3175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68173</xdr:rowOff>
    </xdr:from>
    <xdr:ext cx="762000" cy="259045"/>
    <xdr:sp macro="" textlink="">
      <xdr:nvSpPr>
        <xdr:cNvPr id="156" name="テキスト ボックス 155"/>
        <xdr:cNvSpPr txBox="1"/>
      </xdr:nvSpPr>
      <xdr:spPr>
        <a:xfrm>
          <a:off x="2844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84.6</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98213</xdr:rowOff>
    </xdr:from>
    <xdr:to>
      <xdr:col>3</xdr:col>
      <xdr:colOff>330200</xdr:colOff>
      <xdr:row>63</xdr:row>
      <xdr:rowOff>28363</xdr:rowOff>
    </xdr:to>
    <xdr:sp macro="" textlink="">
      <xdr:nvSpPr>
        <xdr:cNvPr id="157" name="円/楕円 156"/>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38540</xdr:rowOff>
    </xdr:from>
    <xdr:ext cx="762000" cy="259045"/>
    <xdr:sp macro="" textlink="">
      <xdr:nvSpPr>
        <xdr:cNvPr id="158" name="テキスト ボックス 157"/>
        <xdr:cNvSpPr txBox="1"/>
      </xdr:nvSpPr>
      <xdr:spPr>
        <a:xfrm>
          <a:off x="1955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79.6</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53975</xdr:rowOff>
    </xdr:from>
    <xdr:to>
      <xdr:col>2</xdr:col>
      <xdr:colOff>127000</xdr:colOff>
      <xdr:row>62</xdr:row>
      <xdr:rowOff>155575</xdr:rowOff>
    </xdr:to>
    <xdr:sp macro="" textlink="">
      <xdr:nvSpPr>
        <xdr:cNvPr id="159" name="円/楕円 158"/>
        <xdr:cNvSpPr/>
      </xdr:nvSpPr>
      <xdr:spPr>
        <a:xfrm>
          <a:off x="13970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165752</xdr:rowOff>
    </xdr:from>
    <xdr:ext cx="762000" cy="259045"/>
    <xdr:sp macro="" textlink="">
      <xdr:nvSpPr>
        <xdr:cNvPr id="160" name="テキスト ボックス 159"/>
        <xdr:cNvSpPr txBox="1"/>
      </xdr:nvSpPr>
      <xdr:spPr>
        <a:xfrm>
          <a:off x="1066800" y="1045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[371,797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人口</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人当たりの人件費・物件費等決算額は</a:t>
          </a:r>
          <a:r>
            <a:rPr kumimoji="1" lang="en-US" altLang="ja-JP" sz="1100">
              <a:solidFill>
                <a:sysClr val="windowText" lastClr="000000"/>
              </a:solidFill>
              <a:effectLst/>
              <a:latin typeface="+mn-lt"/>
              <a:ea typeface="+mn-ea"/>
              <a:cs typeface="+mn-cs"/>
            </a:rPr>
            <a:t>371,797</a:t>
          </a:r>
          <a:r>
            <a:rPr kumimoji="1" lang="ja-JP" altLang="ja-JP" sz="1100">
              <a:solidFill>
                <a:sysClr val="windowText" lastClr="000000"/>
              </a:solidFill>
              <a:effectLst/>
              <a:latin typeface="+mn-lt"/>
              <a:ea typeface="+mn-ea"/>
              <a:cs typeface="+mn-cs"/>
            </a:rPr>
            <a:t>円で、類似団体内平均と比較</a:t>
          </a:r>
          <a:r>
            <a:rPr kumimoji="1" lang="ja-JP" altLang="en-US" sz="1100">
              <a:solidFill>
                <a:srgbClr val="FF0000"/>
              </a:solidFill>
              <a:effectLst/>
              <a:latin typeface="+mn-lt"/>
              <a:ea typeface="+mn-ea"/>
              <a:cs typeface="+mn-cs"/>
            </a:rPr>
            <a:t>し</a:t>
          </a:r>
          <a:r>
            <a:rPr kumimoji="1" lang="en-US" altLang="ja-JP" sz="1100">
              <a:solidFill>
                <a:sysClr val="windowText" lastClr="000000"/>
              </a:solidFill>
              <a:effectLst/>
              <a:latin typeface="+mn-lt"/>
              <a:ea typeface="+mn-ea"/>
              <a:cs typeface="+mn-cs"/>
            </a:rPr>
            <a:t>139,276</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上</a:t>
          </a:r>
          <a:r>
            <a:rPr kumimoji="1" lang="ja-JP" altLang="ja-JP" sz="1100">
              <a:solidFill>
                <a:sysClr val="windowText" lastClr="000000"/>
              </a:solidFill>
              <a:effectLst/>
              <a:latin typeface="+mn-lt"/>
              <a:ea typeface="+mn-ea"/>
              <a:cs typeface="+mn-cs"/>
            </a:rPr>
            <a:t>回っている要因として、</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年熊本地震による震災対応のための時間外手当の増加や災害廃棄物処理手数料の増加が</a:t>
          </a:r>
          <a:r>
            <a:rPr kumimoji="1" lang="ja-JP" altLang="ja-JP" sz="1100">
              <a:solidFill>
                <a:sysClr val="windowText" lastClr="000000"/>
              </a:solidFill>
              <a:effectLst/>
              <a:latin typeface="+mn-lt"/>
              <a:ea typeface="+mn-ea"/>
              <a:cs typeface="+mn-cs"/>
            </a:rPr>
            <a:t>挙げられる。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また、</a:t>
          </a:r>
          <a:r>
            <a:rPr kumimoji="1" lang="ja-JP" altLang="ja-JP" sz="1100">
              <a:solidFill>
                <a:sysClr val="windowText" lastClr="000000"/>
              </a:solidFill>
              <a:effectLst/>
              <a:latin typeface="+mn-lt"/>
              <a:ea typeface="+mn-ea"/>
              <a:cs typeface="+mn-cs"/>
            </a:rPr>
            <a:t>一部事務組合の人件費・物件費等に充てる繰出金といった費用を合計した場合、人口１人当たりの金額は大幅に増加することになる。今後はこれらを含めた経費について、抑制していく必要がある。</a:t>
          </a:r>
          <a:endParaRPr lang="ja-JP" altLang="ja-JP" sz="1400">
            <a:solidFill>
              <a:sysClr val="windowText" lastClr="000000"/>
            </a:solidFill>
            <a:effectLst/>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71932</xdr:rowOff>
    </xdr:from>
    <xdr:to>
      <xdr:col>7</xdr:col>
      <xdr:colOff>152400</xdr:colOff>
      <xdr:row>88</xdr:row>
      <xdr:rowOff>148870</xdr:rowOff>
    </xdr:to>
    <xdr:cxnSp macro="">
      <xdr:nvCxnSpPr>
        <xdr:cNvPr id="190" name="直線コネクタ 189"/>
        <xdr:cNvCxnSpPr/>
      </xdr:nvCxnSpPr>
      <xdr:spPr>
        <a:xfrm flipV="1">
          <a:off x="4953000" y="13959382"/>
          <a:ext cx="0" cy="1277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120947</xdr:rowOff>
    </xdr:from>
    <xdr:ext cx="762000" cy="259045"/>
    <xdr:sp macro="" textlink="">
      <xdr:nvSpPr>
        <xdr:cNvPr id="191" name="人件費・物件費等の状況最小値テキスト"/>
        <xdr:cNvSpPr txBox="1"/>
      </xdr:nvSpPr>
      <xdr:spPr>
        <a:xfrm>
          <a:off x="5041900" y="1520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457,017</a:t>
          </a:r>
          <a:endParaRPr kumimoji="1" lang="ja-JP" altLang="en-US" sz="1000" b="1">
            <a:latin typeface="ＭＳ Ｐゴシック"/>
          </a:endParaRPr>
        </a:p>
      </xdr:txBody>
    </xdr:sp>
    <xdr:clientData/>
  </xdr:oneCellAnchor>
  <xdr:twoCellAnchor>
    <xdr:from>
      <xdr:col>7</xdr:col>
      <xdr:colOff>63500</xdr:colOff>
      <xdr:row>88</xdr:row>
      <xdr:rowOff>148870</xdr:rowOff>
    </xdr:from>
    <xdr:to>
      <xdr:col>7</xdr:col>
      <xdr:colOff>241300</xdr:colOff>
      <xdr:row>88</xdr:row>
      <xdr:rowOff>148870</xdr:rowOff>
    </xdr:to>
    <xdr:cxnSp macro="">
      <xdr:nvCxnSpPr>
        <xdr:cNvPr id="192" name="直線コネクタ 191"/>
        <xdr:cNvCxnSpPr/>
      </xdr:nvCxnSpPr>
      <xdr:spPr>
        <a:xfrm>
          <a:off x="4864100" y="15236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158309</xdr:rowOff>
    </xdr:from>
    <xdr:ext cx="762000" cy="259045"/>
    <xdr:sp macro="" textlink="">
      <xdr:nvSpPr>
        <xdr:cNvPr id="193" name="人件費・物件費等の状況最大値テキスト"/>
        <xdr:cNvSpPr txBox="1"/>
      </xdr:nvSpPr>
      <xdr:spPr>
        <a:xfrm>
          <a:off x="5041900" y="13702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139,465</a:t>
          </a:r>
          <a:endParaRPr kumimoji="1" lang="ja-JP" altLang="en-US" sz="1000" b="1">
            <a:latin typeface="ＭＳ Ｐゴシック"/>
          </a:endParaRPr>
        </a:p>
      </xdr:txBody>
    </xdr:sp>
    <xdr:clientData/>
  </xdr:oneCellAnchor>
  <xdr:twoCellAnchor>
    <xdr:from>
      <xdr:col>7</xdr:col>
      <xdr:colOff>63500</xdr:colOff>
      <xdr:row>81</xdr:row>
      <xdr:rowOff>71932</xdr:rowOff>
    </xdr:from>
    <xdr:to>
      <xdr:col>7</xdr:col>
      <xdr:colOff>241300</xdr:colOff>
      <xdr:row>81</xdr:row>
      <xdr:rowOff>71932</xdr:rowOff>
    </xdr:to>
    <xdr:cxnSp macro="">
      <xdr:nvCxnSpPr>
        <xdr:cNvPr id="194" name="直線コネクタ 193"/>
        <xdr:cNvCxnSpPr/>
      </xdr:nvCxnSpPr>
      <xdr:spPr>
        <a:xfrm>
          <a:off x="4864100" y="13959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2164</xdr:rowOff>
    </xdr:from>
    <xdr:to>
      <xdr:col>7</xdr:col>
      <xdr:colOff>152400</xdr:colOff>
      <xdr:row>86</xdr:row>
      <xdr:rowOff>149044</xdr:rowOff>
    </xdr:to>
    <xdr:cxnSp macro="">
      <xdr:nvCxnSpPr>
        <xdr:cNvPr id="195" name="直線コネクタ 194"/>
        <xdr:cNvCxnSpPr/>
      </xdr:nvCxnSpPr>
      <xdr:spPr>
        <a:xfrm>
          <a:off x="4114800" y="13889614"/>
          <a:ext cx="838200" cy="100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68998</xdr:rowOff>
    </xdr:from>
    <xdr:ext cx="762000" cy="259045"/>
    <xdr:sp macro="" textlink="">
      <xdr:nvSpPr>
        <xdr:cNvPr id="196" name="人件費・物件費等の状況平均値テキスト"/>
        <xdr:cNvSpPr txBox="1"/>
      </xdr:nvSpPr>
      <xdr:spPr>
        <a:xfrm>
          <a:off x="5041900" y="14127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232,521</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52471</xdr:rowOff>
    </xdr:from>
    <xdr:to>
      <xdr:col>7</xdr:col>
      <xdr:colOff>203200</xdr:colOff>
      <xdr:row>83</xdr:row>
      <xdr:rowOff>154071</xdr:rowOff>
    </xdr:to>
    <xdr:sp macro="" textlink="">
      <xdr:nvSpPr>
        <xdr:cNvPr id="197" name="フローチャート : 判断 196"/>
        <xdr:cNvSpPr/>
      </xdr:nvSpPr>
      <xdr:spPr>
        <a:xfrm>
          <a:off x="49022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2164</xdr:rowOff>
    </xdr:from>
    <xdr:to>
      <xdr:col>6</xdr:col>
      <xdr:colOff>0</xdr:colOff>
      <xdr:row>81</xdr:row>
      <xdr:rowOff>4376</xdr:rowOff>
    </xdr:to>
    <xdr:cxnSp macro="">
      <xdr:nvCxnSpPr>
        <xdr:cNvPr id="198" name="直線コネクタ 197"/>
        <xdr:cNvCxnSpPr/>
      </xdr:nvCxnSpPr>
      <xdr:spPr>
        <a:xfrm flipV="1">
          <a:off x="3225800" y="13889614"/>
          <a:ext cx="889000" cy="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169875</xdr:rowOff>
    </xdr:from>
    <xdr:to>
      <xdr:col>6</xdr:col>
      <xdr:colOff>50800</xdr:colOff>
      <xdr:row>83</xdr:row>
      <xdr:rowOff>100025</xdr:rowOff>
    </xdr:to>
    <xdr:sp macro="" textlink="">
      <xdr:nvSpPr>
        <xdr:cNvPr id="199" name="フローチャート : 判断 198"/>
        <xdr:cNvSpPr/>
      </xdr:nvSpPr>
      <xdr:spPr>
        <a:xfrm>
          <a:off x="4064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84802</xdr:rowOff>
    </xdr:from>
    <xdr:ext cx="736600" cy="259045"/>
    <xdr:sp macro="" textlink="">
      <xdr:nvSpPr>
        <xdr:cNvPr id="200" name="テキスト ボックス 199"/>
        <xdr:cNvSpPr txBox="1"/>
      </xdr:nvSpPr>
      <xdr:spPr>
        <a:xfrm>
          <a:off x="3733800" y="14315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219,082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4376</xdr:rowOff>
    </xdr:from>
    <xdr:to>
      <xdr:col>4</xdr:col>
      <xdr:colOff>482600</xdr:colOff>
      <xdr:row>81</xdr:row>
      <xdr:rowOff>10023</xdr:rowOff>
    </xdr:to>
    <xdr:cxnSp macro="">
      <xdr:nvCxnSpPr>
        <xdr:cNvPr id="201" name="直線コネクタ 200"/>
        <xdr:cNvCxnSpPr/>
      </xdr:nvCxnSpPr>
      <xdr:spPr>
        <a:xfrm flipV="1">
          <a:off x="2336800" y="13891826"/>
          <a:ext cx="889000" cy="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159973</xdr:rowOff>
    </xdr:from>
    <xdr:to>
      <xdr:col>4</xdr:col>
      <xdr:colOff>533400</xdr:colOff>
      <xdr:row>83</xdr:row>
      <xdr:rowOff>90123</xdr:rowOff>
    </xdr:to>
    <xdr:sp macro="" textlink="">
      <xdr:nvSpPr>
        <xdr:cNvPr id="202" name="フローチャート : 判断 201"/>
        <xdr:cNvSpPr/>
      </xdr:nvSpPr>
      <xdr:spPr>
        <a:xfrm>
          <a:off x="3175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74900</xdr:rowOff>
    </xdr:from>
    <xdr:ext cx="762000" cy="259045"/>
    <xdr:sp macro="" textlink="">
      <xdr:nvSpPr>
        <xdr:cNvPr id="203" name="テキスト ボックス 202"/>
        <xdr:cNvSpPr txBox="1"/>
      </xdr:nvSpPr>
      <xdr:spPr>
        <a:xfrm>
          <a:off x="2844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140016</xdr:rowOff>
    </xdr:from>
    <xdr:to>
      <xdr:col>3</xdr:col>
      <xdr:colOff>279400</xdr:colOff>
      <xdr:row>81</xdr:row>
      <xdr:rowOff>10023</xdr:rowOff>
    </xdr:to>
    <xdr:cxnSp macro="">
      <xdr:nvCxnSpPr>
        <xdr:cNvPr id="204" name="直線コネクタ 203"/>
        <xdr:cNvCxnSpPr/>
      </xdr:nvCxnSpPr>
      <xdr:spPr>
        <a:xfrm>
          <a:off x="1447800" y="13856016"/>
          <a:ext cx="889000" cy="4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92731</xdr:rowOff>
    </xdr:from>
    <xdr:to>
      <xdr:col>3</xdr:col>
      <xdr:colOff>330200</xdr:colOff>
      <xdr:row>83</xdr:row>
      <xdr:rowOff>22881</xdr:rowOff>
    </xdr:to>
    <xdr:sp macro="" textlink="">
      <xdr:nvSpPr>
        <xdr:cNvPr id="205" name="フローチャート : 判断 204"/>
        <xdr:cNvSpPr/>
      </xdr:nvSpPr>
      <xdr:spPr>
        <a:xfrm>
          <a:off x="2286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7658</xdr:rowOff>
    </xdr:from>
    <xdr:ext cx="762000" cy="259045"/>
    <xdr:sp macro="" textlink="">
      <xdr:nvSpPr>
        <xdr:cNvPr id="206" name="テキスト ボックス 205"/>
        <xdr:cNvSpPr txBox="1"/>
      </xdr:nvSpPr>
      <xdr:spPr>
        <a:xfrm>
          <a:off x="1955800" y="1423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129284</xdr:rowOff>
    </xdr:from>
    <xdr:to>
      <xdr:col>2</xdr:col>
      <xdr:colOff>127000</xdr:colOff>
      <xdr:row>83</xdr:row>
      <xdr:rowOff>59434</xdr:rowOff>
    </xdr:to>
    <xdr:sp macro="" textlink="">
      <xdr:nvSpPr>
        <xdr:cNvPr id="207" name="フローチャート : 判断 206"/>
        <xdr:cNvSpPr/>
      </xdr:nvSpPr>
      <xdr:spPr>
        <a:xfrm>
          <a:off x="1397000" y="1418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44211</xdr:rowOff>
    </xdr:from>
    <xdr:ext cx="762000" cy="259045"/>
    <xdr:sp macro="" textlink="">
      <xdr:nvSpPr>
        <xdr:cNvPr id="208" name="テキスト ボックス 207"/>
        <xdr:cNvSpPr txBox="1"/>
      </xdr:nvSpPr>
      <xdr:spPr>
        <a:xfrm>
          <a:off x="1066800" y="142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86</xdr:row>
      <xdr:rowOff>98244</xdr:rowOff>
    </xdr:from>
    <xdr:to>
      <xdr:col>7</xdr:col>
      <xdr:colOff>203200</xdr:colOff>
      <xdr:row>87</xdr:row>
      <xdr:rowOff>28394</xdr:rowOff>
    </xdr:to>
    <xdr:sp macro="" textlink="">
      <xdr:nvSpPr>
        <xdr:cNvPr id="214" name="円/楕円 213"/>
        <xdr:cNvSpPr/>
      </xdr:nvSpPr>
      <xdr:spPr>
        <a:xfrm>
          <a:off x="4902200" y="1484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86</xdr:row>
      <xdr:rowOff>70321</xdr:rowOff>
    </xdr:from>
    <xdr:ext cx="762000" cy="259045"/>
    <xdr:sp macro="" textlink="">
      <xdr:nvSpPr>
        <xdr:cNvPr id="215" name="人件費・物件費等の状況該当値テキスト"/>
        <xdr:cNvSpPr txBox="1"/>
      </xdr:nvSpPr>
      <xdr:spPr>
        <a:xfrm>
          <a:off x="5041900" y="14815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371,797</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122814</xdr:rowOff>
    </xdr:from>
    <xdr:to>
      <xdr:col>6</xdr:col>
      <xdr:colOff>50800</xdr:colOff>
      <xdr:row>81</xdr:row>
      <xdr:rowOff>52964</xdr:rowOff>
    </xdr:to>
    <xdr:sp macro="" textlink="">
      <xdr:nvSpPr>
        <xdr:cNvPr id="216" name="円/楕円 215"/>
        <xdr:cNvSpPr/>
      </xdr:nvSpPr>
      <xdr:spPr>
        <a:xfrm>
          <a:off x="4064000" y="1383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63141</xdr:rowOff>
    </xdr:from>
    <xdr:ext cx="736600" cy="259045"/>
    <xdr:sp macro="" textlink="">
      <xdr:nvSpPr>
        <xdr:cNvPr id="217" name="テキスト ボックス 216"/>
        <xdr:cNvSpPr txBox="1"/>
      </xdr:nvSpPr>
      <xdr:spPr>
        <a:xfrm>
          <a:off x="3733800" y="13607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122,117</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125026</xdr:rowOff>
    </xdr:from>
    <xdr:to>
      <xdr:col>4</xdr:col>
      <xdr:colOff>533400</xdr:colOff>
      <xdr:row>81</xdr:row>
      <xdr:rowOff>55176</xdr:rowOff>
    </xdr:to>
    <xdr:sp macro="" textlink="">
      <xdr:nvSpPr>
        <xdr:cNvPr id="218" name="円/楕円 217"/>
        <xdr:cNvSpPr/>
      </xdr:nvSpPr>
      <xdr:spPr>
        <a:xfrm>
          <a:off x="3175000" y="138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65353</xdr:rowOff>
    </xdr:from>
    <xdr:ext cx="762000" cy="259045"/>
    <xdr:sp macro="" textlink="">
      <xdr:nvSpPr>
        <xdr:cNvPr id="219" name="テキスト ボックス 218"/>
        <xdr:cNvSpPr txBox="1"/>
      </xdr:nvSpPr>
      <xdr:spPr>
        <a:xfrm>
          <a:off x="2844800" y="13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122,667</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130673</xdr:rowOff>
    </xdr:from>
    <xdr:to>
      <xdr:col>3</xdr:col>
      <xdr:colOff>330200</xdr:colOff>
      <xdr:row>81</xdr:row>
      <xdr:rowOff>60823</xdr:rowOff>
    </xdr:to>
    <xdr:sp macro="" textlink="">
      <xdr:nvSpPr>
        <xdr:cNvPr id="220" name="円/楕円 219"/>
        <xdr:cNvSpPr/>
      </xdr:nvSpPr>
      <xdr:spPr>
        <a:xfrm>
          <a:off x="2286000" y="1384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71000</xdr:rowOff>
    </xdr:from>
    <xdr:ext cx="762000" cy="259045"/>
    <xdr:sp macro="" textlink="">
      <xdr:nvSpPr>
        <xdr:cNvPr id="221" name="テキスト ボックス 220"/>
        <xdr:cNvSpPr txBox="1"/>
      </xdr:nvSpPr>
      <xdr:spPr>
        <a:xfrm>
          <a:off x="1955800" y="13615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124,071</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89216</xdr:rowOff>
    </xdr:from>
    <xdr:to>
      <xdr:col>2</xdr:col>
      <xdr:colOff>127000</xdr:colOff>
      <xdr:row>81</xdr:row>
      <xdr:rowOff>19366</xdr:rowOff>
    </xdr:to>
    <xdr:sp macro="" textlink="">
      <xdr:nvSpPr>
        <xdr:cNvPr id="222" name="円/楕円 221"/>
        <xdr:cNvSpPr/>
      </xdr:nvSpPr>
      <xdr:spPr>
        <a:xfrm>
          <a:off x="1397000" y="1380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29543</xdr:rowOff>
    </xdr:from>
    <xdr:ext cx="762000" cy="259045"/>
    <xdr:sp macro="" textlink="">
      <xdr:nvSpPr>
        <xdr:cNvPr id="223" name="テキスト ボックス 222"/>
        <xdr:cNvSpPr txBox="1"/>
      </xdr:nvSpPr>
      <xdr:spPr>
        <a:xfrm>
          <a:off x="1066800" y="13574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113,763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従来から職員採用においては「高卒程度」を実施してきて</a:t>
          </a:r>
          <a:r>
            <a:rPr kumimoji="1" lang="ja-JP" altLang="en-US" sz="1100">
              <a:solidFill>
                <a:sysClr val="windowText" lastClr="000000"/>
              </a:solidFill>
              <a:effectLst/>
              <a:latin typeface="+mn-lt"/>
              <a:ea typeface="+mn-ea"/>
              <a:cs typeface="+mn-cs"/>
            </a:rPr>
            <a:t>おり</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採用者の大半を占める「大卒者」の初任給が抑えられているため、類似団体内平均</a:t>
          </a:r>
          <a:r>
            <a:rPr kumimoji="1" lang="en-US" altLang="ja-JP" sz="1100">
              <a:solidFill>
                <a:sysClr val="windowText" lastClr="000000"/>
              </a:solidFill>
              <a:effectLst/>
              <a:latin typeface="+mn-lt"/>
              <a:ea typeface="+mn-ea"/>
              <a:cs typeface="+mn-cs"/>
            </a:rPr>
            <a:t>94.9</a:t>
          </a:r>
          <a:r>
            <a:rPr kumimoji="1" lang="ja-JP" altLang="ja-JP" sz="1100">
              <a:solidFill>
                <a:sysClr val="windowText" lastClr="000000"/>
              </a:solidFill>
              <a:effectLst/>
              <a:latin typeface="+mn-lt"/>
              <a:ea typeface="+mn-ea"/>
              <a:cs typeface="+mn-cs"/>
            </a:rPr>
            <a:t>を</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下回り</a:t>
          </a:r>
          <a:r>
            <a:rPr kumimoji="1" lang="en-US" altLang="ja-JP" sz="1100">
              <a:solidFill>
                <a:sysClr val="windowText" lastClr="000000"/>
              </a:solidFill>
              <a:effectLst/>
              <a:latin typeface="+mn-lt"/>
              <a:ea typeface="+mn-ea"/>
              <a:cs typeface="+mn-cs"/>
            </a:rPr>
            <a:t>93.2</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今後においては、国の水準を踏まえ給与の適正化を図る。</a:t>
          </a:r>
          <a:endParaRPr lang="ja-JP" altLang="ja-JP" sz="1400">
            <a:solidFill>
              <a:sysClr val="windowText" lastClr="000000"/>
            </a:solidFill>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90170</xdr:rowOff>
    </xdr:from>
    <xdr:to>
      <xdr:col>24</xdr:col>
      <xdr:colOff>558800</xdr:colOff>
      <xdr:row>88</xdr:row>
      <xdr:rowOff>24130</xdr:rowOff>
    </xdr:to>
    <xdr:cxnSp macro="">
      <xdr:nvCxnSpPr>
        <xdr:cNvPr id="252" name="直線コネクタ 251"/>
        <xdr:cNvCxnSpPr/>
      </xdr:nvCxnSpPr>
      <xdr:spPr>
        <a:xfrm flipV="1">
          <a:off x="17018000" y="13977620"/>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167657</xdr:rowOff>
    </xdr:from>
    <xdr:ext cx="762000" cy="259045"/>
    <xdr:sp macro="" textlink="">
      <xdr:nvSpPr>
        <xdr:cNvPr id="253" name="給与水準   （国との比較）最小値テキスト"/>
        <xdr:cNvSpPr txBox="1"/>
      </xdr:nvSpPr>
      <xdr:spPr>
        <a:xfrm>
          <a:off x="17106900" y="1508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dr:col>24</xdr:col>
      <xdr:colOff>469900</xdr:colOff>
      <xdr:row>88</xdr:row>
      <xdr:rowOff>24130</xdr:rowOff>
    </xdr:from>
    <xdr:to>
      <xdr:col>24</xdr:col>
      <xdr:colOff>647700</xdr:colOff>
      <xdr:row>88</xdr:row>
      <xdr:rowOff>24130</xdr:rowOff>
    </xdr:to>
    <xdr:cxnSp macro="">
      <xdr:nvCxnSpPr>
        <xdr:cNvPr id="254" name="直線コネクタ 253"/>
        <xdr:cNvCxnSpPr/>
      </xdr:nvCxnSpPr>
      <xdr:spPr>
        <a:xfrm>
          <a:off x="16929100" y="1511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5097</xdr:rowOff>
    </xdr:from>
    <xdr:ext cx="762000" cy="259045"/>
    <xdr:sp macro="" textlink="">
      <xdr:nvSpPr>
        <xdr:cNvPr id="255"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87.2</a:t>
          </a:r>
          <a:endParaRPr kumimoji="1" lang="ja-JP" altLang="en-US" sz="1000" b="1">
            <a:latin typeface="ＭＳ Ｐゴシック"/>
          </a:endParaRPr>
        </a:p>
      </xdr:txBody>
    </xdr:sp>
    <xdr:clientData/>
  </xdr:oneCellAnchor>
  <xdr:twoCellAnchor>
    <xdr:from>
      <xdr:col>24</xdr:col>
      <xdr:colOff>469900</xdr:colOff>
      <xdr:row>81</xdr:row>
      <xdr:rowOff>90170</xdr:rowOff>
    </xdr:from>
    <xdr:to>
      <xdr:col>24</xdr:col>
      <xdr:colOff>647700</xdr:colOff>
      <xdr:row>81</xdr:row>
      <xdr:rowOff>90170</xdr:rowOff>
    </xdr:to>
    <xdr:cxnSp macro="">
      <xdr:nvCxnSpPr>
        <xdr:cNvPr id="256" name="直線コネクタ 255"/>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26246</xdr:rowOff>
    </xdr:from>
    <xdr:to>
      <xdr:col>24</xdr:col>
      <xdr:colOff>558800</xdr:colOff>
      <xdr:row>84</xdr:row>
      <xdr:rowOff>58420</xdr:rowOff>
    </xdr:to>
    <xdr:cxnSp macro="">
      <xdr:nvCxnSpPr>
        <xdr:cNvPr id="257" name="直線コネクタ 256"/>
        <xdr:cNvCxnSpPr/>
      </xdr:nvCxnSpPr>
      <xdr:spPr>
        <a:xfrm>
          <a:off x="16179800" y="14428046"/>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116434</xdr:rowOff>
    </xdr:from>
    <xdr:ext cx="762000" cy="259045"/>
    <xdr:sp macro="" textlink="">
      <xdr:nvSpPr>
        <xdr:cNvPr id="258" name="給与水準   （国との比較）平均値テキスト"/>
        <xdr:cNvSpPr txBox="1"/>
      </xdr:nvSpPr>
      <xdr:spPr>
        <a:xfrm>
          <a:off x="17106900" y="14518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144357</xdr:rowOff>
    </xdr:from>
    <xdr:to>
      <xdr:col>24</xdr:col>
      <xdr:colOff>609600</xdr:colOff>
      <xdr:row>85</xdr:row>
      <xdr:rowOff>74507</xdr:rowOff>
    </xdr:to>
    <xdr:sp macro="" textlink="">
      <xdr:nvSpPr>
        <xdr:cNvPr id="259" name="フローチャート : 判断 258"/>
        <xdr:cNvSpPr/>
      </xdr:nvSpPr>
      <xdr:spPr>
        <a:xfrm>
          <a:off x="169672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26246</xdr:rowOff>
    </xdr:from>
    <xdr:to>
      <xdr:col>23</xdr:col>
      <xdr:colOff>406400</xdr:colOff>
      <xdr:row>84</xdr:row>
      <xdr:rowOff>82550</xdr:rowOff>
    </xdr:to>
    <xdr:cxnSp macro="">
      <xdr:nvCxnSpPr>
        <xdr:cNvPr id="260" name="直線コネクタ 259"/>
        <xdr:cNvCxnSpPr/>
      </xdr:nvCxnSpPr>
      <xdr:spPr>
        <a:xfrm flipV="1">
          <a:off x="15290800" y="1442804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152400</xdr:rowOff>
    </xdr:from>
    <xdr:to>
      <xdr:col>23</xdr:col>
      <xdr:colOff>457200</xdr:colOff>
      <xdr:row>85</xdr:row>
      <xdr:rowOff>82550</xdr:rowOff>
    </xdr:to>
    <xdr:sp macro="" textlink="">
      <xdr:nvSpPr>
        <xdr:cNvPr id="261" name="フローチャート : 判断 260"/>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67327</xdr:rowOff>
    </xdr:from>
    <xdr:ext cx="736600" cy="259045"/>
    <xdr:sp macro="" textlink="">
      <xdr:nvSpPr>
        <xdr:cNvPr id="262" name="テキスト ボックス 261"/>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149437</xdr:rowOff>
    </xdr:from>
    <xdr:to>
      <xdr:col>22</xdr:col>
      <xdr:colOff>203200</xdr:colOff>
      <xdr:row>84</xdr:row>
      <xdr:rowOff>82550</xdr:rowOff>
    </xdr:to>
    <xdr:cxnSp macro="">
      <xdr:nvCxnSpPr>
        <xdr:cNvPr id="263" name="直線コネクタ 262"/>
        <xdr:cNvCxnSpPr/>
      </xdr:nvCxnSpPr>
      <xdr:spPr>
        <a:xfrm>
          <a:off x="14401800" y="1437978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160443</xdr:rowOff>
    </xdr:from>
    <xdr:to>
      <xdr:col>22</xdr:col>
      <xdr:colOff>254000</xdr:colOff>
      <xdr:row>85</xdr:row>
      <xdr:rowOff>90593</xdr:rowOff>
    </xdr:to>
    <xdr:sp macro="" textlink="">
      <xdr:nvSpPr>
        <xdr:cNvPr id="264" name="フローチャート : 判断 263"/>
        <xdr:cNvSpPr/>
      </xdr:nvSpPr>
      <xdr:spPr>
        <a:xfrm>
          <a:off x="15240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75370</xdr:rowOff>
    </xdr:from>
    <xdr:ext cx="762000" cy="259045"/>
    <xdr:sp macro="" textlink="">
      <xdr:nvSpPr>
        <xdr:cNvPr id="265" name="テキスト ボックス 264"/>
        <xdr:cNvSpPr txBox="1"/>
      </xdr:nvSpPr>
      <xdr:spPr>
        <a:xfrm>
          <a:off x="14909800" y="146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149437</xdr:rowOff>
    </xdr:from>
    <xdr:to>
      <xdr:col>21</xdr:col>
      <xdr:colOff>0</xdr:colOff>
      <xdr:row>87</xdr:row>
      <xdr:rowOff>139277</xdr:rowOff>
    </xdr:to>
    <xdr:cxnSp macro="">
      <xdr:nvCxnSpPr>
        <xdr:cNvPr id="266" name="直線コネクタ 265"/>
        <xdr:cNvCxnSpPr/>
      </xdr:nvCxnSpPr>
      <xdr:spPr>
        <a:xfrm flipV="1">
          <a:off x="13512800" y="14379787"/>
          <a:ext cx="889000" cy="67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144357</xdr:rowOff>
    </xdr:from>
    <xdr:to>
      <xdr:col>21</xdr:col>
      <xdr:colOff>50800</xdr:colOff>
      <xdr:row>85</xdr:row>
      <xdr:rowOff>74507</xdr:rowOff>
    </xdr:to>
    <xdr:sp macro="" textlink="">
      <xdr:nvSpPr>
        <xdr:cNvPr id="267" name="フローチャート : 判断 266"/>
        <xdr:cNvSpPr/>
      </xdr:nvSpPr>
      <xdr:spPr>
        <a:xfrm>
          <a:off x="14351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59284</xdr:rowOff>
    </xdr:from>
    <xdr:ext cx="762000" cy="259045"/>
    <xdr:sp macro="" textlink="">
      <xdr:nvSpPr>
        <xdr:cNvPr id="268" name="テキスト ボックス 267"/>
        <xdr:cNvSpPr txBox="1"/>
      </xdr:nvSpPr>
      <xdr:spPr>
        <a:xfrm>
          <a:off x="14020800" y="1463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61807</xdr:rowOff>
    </xdr:from>
    <xdr:to>
      <xdr:col>19</xdr:col>
      <xdr:colOff>533400</xdr:colOff>
      <xdr:row>88</xdr:row>
      <xdr:rowOff>163407</xdr:rowOff>
    </xdr:to>
    <xdr:sp macro="" textlink="">
      <xdr:nvSpPr>
        <xdr:cNvPr id="269" name="フローチャート : 判断 268"/>
        <xdr:cNvSpPr/>
      </xdr:nvSpPr>
      <xdr:spPr>
        <a:xfrm>
          <a:off x="13462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148184</xdr:rowOff>
    </xdr:from>
    <xdr:ext cx="762000" cy="259045"/>
    <xdr:sp macro="" textlink="">
      <xdr:nvSpPr>
        <xdr:cNvPr id="270" name="テキスト ボックス 269"/>
        <xdr:cNvSpPr txBox="1"/>
      </xdr:nvSpPr>
      <xdr:spPr>
        <a:xfrm>
          <a:off x="13131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7620</xdr:rowOff>
    </xdr:from>
    <xdr:to>
      <xdr:col>24</xdr:col>
      <xdr:colOff>609600</xdr:colOff>
      <xdr:row>84</xdr:row>
      <xdr:rowOff>109220</xdr:rowOff>
    </xdr:to>
    <xdr:sp macro="" textlink="">
      <xdr:nvSpPr>
        <xdr:cNvPr id="276" name="円/楕円 275"/>
        <xdr:cNvSpPr/>
      </xdr:nvSpPr>
      <xdr:spPr>
        <a:xfrm>
          <a:off x="169672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24147</xdr:rowOff>
    </xdr:from>
    <xdr:ext cx="762000" cy="259045"/>
    <xdr:sp macro="" textlink="">
      <xdr:nvSpPr>
        <xdr:cNvPr id="277" name="給与水準   （国との比較）該当値テキスト"/>
        <xdr:cNvSpPr txBox="1"/>
      </xdr:nvSpPr>
      <xdr:spPr>
        <a:xfrm>
          <a:off x="17106900" y="1425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146896</xdr:rowOff>
    </xdr:from>
    <xdr:to>
      <xdr:col>23</xdr:col>
      <xdr:colOff>457200</xdr:colOff>
      <xdr:row>84</xdr:row>
      <xdr:rowOff>77046</xdr:rowOff>
    </xdr:to>
    <xdr:sp macro="" textlink="">
      <xdr:nvSpPr>
        <xdr:cNvPr id="278" name="円/楕円 277"/>
        <xdr:cNvSpPr/>
      </xdr:nvSpPr>
      <xdr:spPr>
        <a:xfrm>
          <a:off x="161290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87223</xdr:rowOff>
    </xdr:from>
    <xdr:ext cx="736600" cy="259045"/>
    <xdr:sp macro="" textlink="">
      <xdr:nvSpPr>
        <xdr:cNvPr id="279" name="テキスト ボックス 278"/>
        <xdr:cNvSpPr txBox="1"/>
      </xdr:nvSpPr>
      <xdr:spPr>
        <a:xfrm>
          <a:off x="15798800" y="14146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31750</xdr:rowOff>
    </xdr:from>
    <xdr:to>
      <xdr:col>22</xdr:col>
      <xdr:colOff>254000</xdr:colOff>
      <xdr:row>84</xdr:row>
      <xdr:rowOff>133350</xdr:rowOff>
    </xdr:to>
    <xdr:sp macro="" textlink="">
      <xdr:nvSpPr>
        <xdr:cNvPr id="280" name="円/楕円 279"/>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143527</xdr:rowOff>
    </xdr:from>
    <xdr:ext cx="762000" cy="259045"/>
    <xdr:sp macro="" textlink="">
      <xdr:nvSpPr>
        <xdr:cNvPr id="281" name="テキスト ボックス 280"/>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98637</xdr:rowOff>
    </xdr:from>
    <xdr:to>
      <xdr:col>21</xdr:col>
      <xdr:colOff>50800</xdr:colOff>
      <xdr:row>84</xdr:row>
      <xdr:rowOff>28787</xdr:rowOff>
    </xdr:to>
    <xdr:sp macro="" textlink="">
      <xdr:nvSpPr>
        <xdr:cNvPr id="282" name="円/楕円 281"/>
        <xdr:cNvSpPr/>
      </xdr:nvSpPr>
      <xdr:spPr>
        <a:xfrm>
          <a:off x="14351000" y="143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38964</xdr:rowOff>
    </xdr:from>
    <xdr:ext cx="762000" cy="259045"/>
    <xdr:sp macro="" textlink="">
      <xdr:nvSpPr>
        <xdr:cNvPr id="283" name="テキスト ボックス 282"/>
        <xdr:cNvSpPr txBox="1"/>
      </xdr:nvSpPr>
      <xdr:spPr>
        <a:xfrm>
          <a:off x="14020800" y="1409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88477</xdr:rowOff>
    </xdr:from>
    <xdr:to>
      <xdr:col>19</xdr:col>
      <xdr:colOff>533400</xdr:colOff>
      <xdr:row>88</xdr:row>
      <xdr:rowOff>18627</xdr:rowOff>
    </xdr:to>
    <xdr:sp macro="" textlink="">
      <xdr:nvSpPr>
        <xdr:cNvPr id="284" name="円/楕円 283"/>
        <xdr:cNvSpPr/>
      </xdr:nvSpPr>
      <xdr:spPr>
        <a:xfrm>
          <a:off x="13462000" y="150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28804</xdr:rowOff>
    </xdr:from>
    <xdr:ext cx="762000" cy="259045"/>
    <xdr:sp macro="" textlink="">
      <xdr:nvSpPr>
        <xdr:cNvPr id="285" name="テキスト ボックス 284"/>
        <xdr:cNvSpPr txBox="1"/>
      </xdr:nvSpPr>
      <xdr:spPr>
        <a:xfrm>
          <a:off x="13131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[8.22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これまで、課の統廃合や退職補充のための新規採用職員を抑制してきたことにより、類似団体内平均の</a:t>
          </a:r>
          <a:r>
            <a:rPr kumimoji="1" lang="en-US" altLang="ja-JP" sz="1100">
              <a:solidFill>
                <a:sysClr val="windowText" lastClr="000000"/>
              </a:solidFill>
              <a:effectLst/>
              <a:latin typeface="+mn-lt"/>
              <a:ea typeface="+mn-ea"/>
              <a:cs typeface="+mn-cs"/>
            </a:rPr>
            <a:t>13.44</a:t>
          </a:r>
          <a:r>
            <a:rPr kumimoji="1" lang="ja-JP" altLang="ja-JP" sz="1100">
              <a:solidFill>
                <a:sysClr val="windowText" lastClr="000000"/>
              </a:solidFill>
              <a:effectLst/>
              <a:latin typeface="+mn-lt"/>
              <a:ea typeface="+mn-ea"/>
              <a:cs typeface="+mn-cs"/>
            </a:rPr>
            <a:t>人を</a:t>
          </a:r>
          <a:r>
            <a:rPr kumimoji="1" lang="en-US" altLang="ja-JP" sz="1100">
              <a:solidFill>
                <a:sysClr val="windowText" lastClr="000000"/>
              </a:solidFill>
              <a:effectLst/>
              <a:latin typeface="+mn-lt"/>
              <a:ea typeface="+mn-ea"/>
              <a:cs typeface="+mn-cs"/>
            </a:rPr>
            <a:t>5.22</a:t>
          </a:r>
          <a:r>
            <a:rPr kumimoji="1" lang="ja-JP" altLang="ja-JP" sz="1100">
              <a:solidFill>
                <a:sysClr val="windowText" lastClr="000000"/>
              </a:solidFill>
              <a:effectLst/>
              <a:latin typeface="+mn-lt"/>
              <a:ea typeface="+mn-ea"/>
              <a:cs typeface="+mn-cs"/>
            </a:rPr>
            <a:t>人下回り、</a:t>
          </a:r>
          <a:r>
            <a:rPr kumimoji="1" lang="en-US" altLang="ja-JP" sz="1100">
              <a:solidFill>
                <a:sysClr val="windowText" lastClr="000000"/>
              </a:solidFill>
              <a:effectLst/>
              <a:latin typeface="+mn-lt"/>
              <a:ea typeface="+mn-ea"/>
              <a:cs typeface="+mn-cs"/>
            </a:rPr>
            <a:t>8.22</a:t>
          </a:r>
          <a:r>
            <a:rPr kumimoji="1" lang="ja-JP" altLang="ja-JP" sz="1100">
              <a:solidFill>
                <a:sysClr val="windowText" lastClr="000000"/>
              </a:solidFill>
              <a:effectLst/>
              <a:latin typeface="+mn-lt"/>
              <a:ea typeface="+mn-ea"/>
              <a:cs typeface="+mn-cs"/>
            </a:rPr>
            <a:t>人となっている。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しかし国・県からの権限・事務の移譲により事務量は増えてきており、また町の人口が</a:t>
          </a:r>
          <a:r>
            <a:rPr kumimoji="1" lang="ja-JP" altLang="en-US" sz="1100">
              <a:solidFill>
                <a:sysClr val="windowText" lastClr="000000"/>
              </a:solidFill>
              <a:effectLst/>
              <a:latin typeface="+mn-lt"/>
              <a:ea typeface="+mn-ea"/>
              <a:cs typeface="+mn-cs"/>
            </a:rPr>
            <a:t>増加している</a:t>
          </a:r>
          <a:r>
            <a:rPr kumimoji="1" lang="ja-JP" altLang="ja-JP" sz="1100">
              <a:solidFill>
                <a:sysClr val="windowText" lastClr="000000"/>
              </a:solidFill>
              <a:effectLst/>
              <a:latin typeface="+mn-lt"/>
              <a:ea typeface="+mn-ea"/>
              <a:cs typeface="+mn-cs"/>
            </a:rPr>
            <a:t>事もあり、引き続きの事務の効率化や組織の見直し等を行うものの職員数の更なる抑制は難しい</a:t>
          </a:r>
          <a:r>
            <a:rPr kumimoji="1" lang="ja-JP" altLang="en-US" sz="1100">
              <a:solidFill>
                <a:sysClr val="windowText" lastClr="000000"/>
              </a:solidFill>
              <a:effectLst/>
              <a:latin typeface="+mn-lt"/>
              <a:ea typeface="+mn-ea"/>
              <a:cs typeface="+mn-cs"/>
            </a:rPr>
            <a:t>現状にあ</a:t>
          </a:r>
          <a:r>
            <a:rPr kumimoji="1" lang="ja-JP" altLang="ja-JP" sz="1100">
              <a:solidFill>
                <a:sysClr val="windowText" lastClr="000000"/>
              </a:solidFill>
              <a:effectLst/>
              <a:latin typeface="+mn-lt"/>
              <a:ea typeface="+mn-ea"/>
              <a:cs typeface="+mn-cs"/>
            </a:rPr>
            <a:t>る。</a:t>
          </a:r>
          <a:endParaRPr lang="ja-JP" altLang="ja-JP" sz="1400">
            <a:solidFill>
              <a:sysClr val="windowText" lastClr="000000"/>
            </a:solidFill>
            <a:effectLst/>
          </a:endParaRP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101939</xdr:rowOff>
    </xdr:from>
    <xdr:to>
      <xdr:col>24</xdr:col>
      <xdr:colOff>558800</xdr:colOff>
      <xdr:row>66</xdr:row>
      <xdr:rowOff>123571</xdr:rowOff>
    </xdr:to>
    <xdr:cxnSp macro="">
      <xdr:nvCxnSpPr>
        <xdr:cNvPr id="315" name="直線コネクタ 314"/>
        <xdr:cNvCxnSpPr/>
      </xdr:nvCxnSpPr>
      <xdr:spPr>
        <a:xfrm flipV="1">
          <a:off x="17018000" y="10217489"/>
          <a:ext cx="0" cy="12217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95648</xdr:rowOff>
    </xdr:from>
    <xdr:ext cx="762000" cy="259045"/>
    <xdr:sp macro="" textlink="">
      <xdr:nvSpPr>
        <xdr:cNvPr id="316" name="定員管理の状況最小値テキスト"/>
        <xdr:cNvSpPr txBox="1"/>
      </xdr:nvSpPr>
      <xdr:spPr>
        <a:xfrm>
          <a:off x="17106900" y="11411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23.01</a:t>
          </a:r>
          <a:endParaRPr kumimoji="1" lang="ja-JP" altLang="en-US" sz="1000" b="1">
            <a:latin typeface="ＭＳ Ｐゴシック"/>
          </a:endParaRPr>
        </a:p>
      </xdr:txBody>
    </xdr:sp>
    <xdr:clientData/>
  </xdr:oneCellAnchor>
  <xdr:twoCellAnchor>
    <xdr:from>
      <xdr:col>24</xdr:col>
      <xdr:colOff>469900</xdr:colOff>
      <xdr:row>66</xdr:row>
      <xdr:rowOff>123571</xdr:rowOff>
    </xdr:from>
    <xdr:to>
      <xdr:col>24</xdr:col>
      <xdr:colOff>647700</xdr:colOff>
      <xdr:row>66</xdr:row>
      <xdr:rowOff>123571</xdr:rowOff>
    </xdr:to>
    <xdr:cxnSp macro="">
      <xdr:nvCxnSpPr>
        <xdr:cNvPr id="317" name="直線コネクタ 316"/>
        <xdr:cNvCxnSpPr/>
      </xdr:nvCxnSpPr>
      <xdr:spPr>
        <a:xfrm>
          <a:off x="16929100" y="11439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16866</xdr:rowOff>
    </xdr:from>
    <xdr:ext cx="762000" cy="259045"/>
    <xdr:sp macro="" textlink="">
      <xdr:nvSpPr>
        <xdr:cNvPr id="318" name="定員管理の状況最大値テキスト"/>
        <xdr:cNvSpPr txBox="1"/>
      </xdr:nvSpPr>
      <xdr:spPr>
        <a:xfrm>
          <a:off x="17106900" y="996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7.82</a:t>
          </a:r>
          <a:endParaRPr kumimoji="1" lang="ja-JP" altLang="en-US" sz="1000" b="1">
            <a:latin typeface="ＭＳ Ｐゴシック"/>
          </a:endParaRPr>
        </a:p>
      </xdr:txBody>
    </xdr:sp>
    <xdr:clientData/>
  </xdr:oneCellAnchor>
  <xdr:twoCellAnchor>
    <xdr:from>
      <xdr:col>24</xdr:col>
      <xdr:colOff>469900</xdr:colOff>
      <xdr:row>59</xdr:row>
      <xdr:rowOff>101939</xdr:rowOff>
    </xdr:from>
    <xdr:to>
      <xdr:col>24</xdr:col>
      <xdr:colOff>647700</xdr:colOff>
      <xdr:row>59</xdr:row>
      <xdr:rowOff>101939</xdr:rowOff>
    </xdr:to>
    <xdr:cxnSp macro="">
      <xdr:nvCxnSpPr>
        <xdr:cNvPr id="319" name="直線コネクタ 318"/>
        <xdr:cNvCxnSpPr/>
      </xdr:nvCxnSpPr>
      <xdr:spPr>
        <a:xfrm>
          <a:off x="16929100" y="1021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100330</xdr:rowOff>
    </xdr:from>
    <xdr:to>
      <xdr:col>24</xdr:col>
      <xdr:colOff>558800</xdr:colOff>
      <xdr:row>59</xdr:row>
      <xdr:rowOff>134112</xdr:rowOff>
    </xdr:to>
    <xdr:cxnSp macro="">
      <xdr:nvCxnSpPr>
        <xdr:cNvPr id="320" name="直線コネクタ 319"/>
        <xdr:cNvCxnSpPr/>
      </xdr:nvCxnSpPr>
      <xdr:spPr>
        <a:xfrm>
          <a:off x="16179800" y="10215880"/>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132351</xdr:rowOff>
    </xdr:from>
    <xdr:ext cx="762000" cy="259045"/>
    <xdr:sp macro="" textlink="">
      <xdr:nvSpPr>
        <xdr:cNvPr id="321" name="定員管理の状況平均値テキスト"/>
        <xdr:cNvSpPr txBox="1"/>
      </xdr:nvSpPr>
      <xdr:spPr>
        <a:xfrm>
          <a:off x="17106900" y="10590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13.44</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160274</xdr:rowOff>
    </xdr:from>
    <xdr:to>
      <xdr:col>24</xdr:col>
      <xdr:colOff>609600</xdr:colOff>
      <xdr:row>62</xdr:row>
      <xdr:rowOff>90424</xdr:rowOff>
    </xdr:to>
    <xdr:sp macro="" textlink="">
      <xdr:nvSpPr>
        <xdr:cNvPr id="322" name="フローチャート : 判断 321"/>
        <xdr:cNvSpPr/>
      </xdr:nvSpPr>
      <xdr:spPr>
        <a:xfrm>
          <a:off x="169672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100330</xdr:rowOff>
    </xdr:from>
    <xdr:to>
      <xdr:col>23</xdr:col>
      <xdr:colOff>406400</xdr:colOff>
      <xdr:row>59</xdr:row>
      <xdr:rowOff>117221</xdr:rowOff>
    </xdr:to>
    <xdr:cxnSp macro="">
      <xdr:nvCxnSpPr>
        <xdr:cNvPr id="323" name="直線コネクタ 322"/>
        <xdr:cNvCxnSpPr/>
      </xdr:nvCxnSpPr>
      <xdr:spPr>
        <a:xfrm flipV="1">
          <a:off x="15290800" y="1021588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130514</xdr:rowOff>
    </xdr:from>
    <xdr:to>
      <xdr:col>23</xdr:col>
      <xdr:colOff>457200</xdr:colOff>
      <xdr:row>62</xdr:row>
      <xdr:rowOff>60664</xdr:rowOff>
    </xdr:to>
    <xdr:sp macro="" textlink="">
      <xdr:nvSpPr>
        <xdr:cNvPr id="324" name="フローチャート : 判断 323"/>
        <xdr:cNvSpPr/>
      </xdr:nvSpPr>
      <xdr:spPr>
        <a:xfrm>
          <a:off x="16129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45441</xdr:rowOff>
    </xdr:from>
    <xdr:ext cx="736600" cy="259045"/>
    <xdr:sp macro="" textlink="">
      <xdr:nvSpPr>
        <xdr:cNvPr id="325" name="テキスト ボックス 324"/>
        <xdr:cNvSpPr txBox="1"/>
      </xdr:nvSpPr>
      <xdr:spPr>
        <a:xfrm>
          <a:off x="15798800" y="106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13.07</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117221</xdr:rowOff>
    </xdr:from>
    <xdr:to>
      <xdr:col>22</xdr:col>
      <xdr:colOff>203200</xdr:colOff>
      <xdr:row>59</xdr:row>
      <xdr:rowOff>121243</xdr:rowOff>
    </xdr:to>
    <xdr:cxnSp macro="">
      <xdr:nvCxnSpPr>
        <xdr:cNvPr id="326" name="直線コネクタ 325"/>
        <xdr:cNvCxnSpPr/>
      </xdr:nvCxnSpPr>
      <xdr:spPr>
        <a:xfrm flipV="1">
          <a:off x="14401800" y="10232771"/>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79841</xdr:rowOff>
    </xdr:from>
    <xdr:to>
      <xdr:col>22</xdr:col>
      <xdr:colOff>254000</xdr:colOff>
      <xdr:row>62</xdr:row>
      <xdr:rowOff>9991</xdr:rowOff>
    </xdr:to>
    <xdr:sp macro="" textlink="">
      <xdr:nvSpPr>
        <xdr:cNvPr id="327" name="フローチャート : 判断 326"/>
        <xdr:cNvSpPr/>
      </xdr:nvSpPr>
      <xdr:spPr>
        <a:xfrm>
          <a:off x="15240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166218</xdr:rowOff>
    </xdr:from>
    <xdr:ext cx="762000" cy="259045"/>
    <xdr:sp macro="" textlink="">
      <xdr:nvSpPr>
        <xdr:cNvPr id="328" name="テキスト ボックス 327"/>
        <xdr:cNvSpPr txBox="1"/>
      </xdr:nvSpPr>
      <xdr:spPr>
        <a:xfrm>
          <a:off x="14909800" y="1062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118025</xdr:rowOff>
    </xdr:from>
    <xdr:to>
      <xdr:col>21</xdr:col>
      <xdr:colOff>0</xdr:colOff>
      <xdr:row>59</xdr:row>
      <xdr:rowOff>121243</xdr:rowOff>
    </xdr:to>
    <xdr:cxnSp macro="">
      <xdr:nvCxnSpPr>
        <xdr:cNvPr id="329" name="直線コネクタ 328"/>
        <xdr:cNvCxnSpPr/>
      </xdr:nvCxnSpPr>
      <xdr:spPr>
        <a:xfrm>
          <a:off x="13512800" y="10233575"/>
          <a:ext cx="889000" cy="3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65363</xdr:rowOff>
    </xdr:from>
    <xdr:to>
      <xdr:col>21</xdr:col>
      <xdr:colOff>50800</xdr:colOff>
      <xdr:row>61</xdr:row>
      <xdr:rowOff>166963</xdr:rowOff>
    </xdr:to>
    <xdr:sp macro="" textlink="">
      <xdr:nvSpPr>
        <xdr:cNvPr id="330" name="フローチャート : 判断 329"/>
        <xdr:cNvSpPr/>
      </xdr:nvSpPr>
      <xdr:spPr>
        <a:xfrm>
          <a:off x="14351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151740</xdr:rowOff>
    </xdr:from>
    <xdr:ext cx="762000" cy="259045"/>
    <xdr:sp macro="" textlink="">
      <xdr:nvSpPr>
        <xdr:cNvPr id="331" name="テキスト ボックス 330"/>
        <xdr:cNvSpPr txBox="1"/>
      </xdr:nvSpPr>
      <xdr:spPr>
        <a:xfrm>
          <a:off x="14020800" y="1061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61341</xdr:rowOff>
    </xdr:from>
    <xdr:to>
      <xdr:col>19</xdr:col>
      <xdr:colOff>533400</xdr:colOff>
      <xdr:row>61</xdr:row>
      <xdr:rowOff>162941</xdr:rowOff>
    </xdr:to>
    <xdr:sp macro="" textlink="">
      <xdr:nvSpPr>
        <xdr:cNvPr id="332" name="フローチャート : 判断 331"/>
        <xdr:cNvSpPr/>
      </xdr:nvSpPr>
      <xdr:spPr>
        <a:xfrm>
          <a:off x="13462000" y="105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147718</xdr:rowOff>
    </xdr:from>
    <xdr:ext cx="762000" cy="259045"/>
    <xdr:sp macro="" textlink="">
      <xdr:nvSpPr>
        <xdr:cNvPr id="333" name="テキスト ボックス 332"/>
        <xdr:cNvSpPr txBox="1"/>
      </xdr:nvSpPr>
      <xdr:spPr>
        <a:xfrm>
          <a:off x="13131800" y="106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59</xdr:row>
      <xdr:rowOff>83312</xdr:rowOff>
    </xdr:from>
    <xdr:to>
      <xdr:col>24</xdr:col>
      <xdr:colOff>609600</xdr:colOff>
      <xdr:row>60</xdr:row>
      <xdr:rowOff>13462</xdr:rowOff>
    </xdr:to>
    <xdr:sp macro="" textlink="">
      <xdr:nvSpPr>
        <xdr:cNvPr id="339" name="円/楕円 338"/>
        <xdr:cNvSpPr/>
      </xdr:nvSpPr>
      <xdr:spPr>
        <a:xfrm>
          <a:off x="16967200" y="101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4589</xdr:rowOff>
    </xdr:from>
    <xdr:ext cx="762000" cy="259045"/>
    <xdr:sp macro="" textlink="">
      <xdr:nvSpPr>
        <xdr:cNvPr id="340" name="定員管理の状況該当値テキスト"/>
        <xdr:cNvSpPr txBox="1"/>
      </xdr:nvSpPr>
      <xdr:spPr>
        <a:xfrm>
          <a:off x="17106900" y="1012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8.22</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49530</xdr:rowOff>
    </xdr:from>
    <xdr:to>
      <xdr:col>23</xdr:col>
      <xdr:colOff>457200</xdr:colOff>
      <xdr:row>59</xdr:row>
      <xdr:rowOff>151130</xdr:rowOff>
    </xdr:to>
    <xdr:sp macro="" textlink="">
      <xdr:nvSpPr>
        <xdr:cNvPr id="341" name="円/楕円 340"/>
        <xdr:cNvSpPr/>
      </xdr:nvSpPr>
      <xdr:spPr>
        <a:xfrm>
          <a:off x="16129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161307</xdr:rowOff>
    </xdr:from>
    <xdr:ext cx="736600" cy="259045"/>
    <xdr:sp macro="" textlink="">
      <xdr:nvSpPr>
        <xdr:cNvPr id="342" name="テキスト ボックス 341"/>
        <xdr:cNvSpPr txBox="1"/>
      </xdr:nvSpPr>
      <xdr:spPr>
        <a:xfrm>
          <a:off x="15798800" y="993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66421</xdr:rowOff>
    </xdr:from>
    <xdr:to>
      <xdr:col>22</xdr:col>
      <xdr:colOff>254000</xdr:colOff>
      <xdr:row>59</xdr:row>
      <xdr:rowOff>168021</xdr:rowOff>
    </xdr:to>
    <xdr:sp macro="" textlink="">
      <xdr:nvSpPr>
        <xdr:cNvPr id="343" name="円/楕円 342"/>
        <xdr:cNvSpPr/>
      </xdr:nvSpPr>
      <xdr:spPr>
        <a:xfrm>
          <a:off x="15240000" y="101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6748</xdr:rowOff>
    </xdr:from>
    <xdr:ext cx="762000" cy="259045"/>
    <xdr:sp macro="" textlink="">
      <xdr:nvSpPr>
        <xdr:cNvPr id="344" name="テキスト ボックス 343"/>
        <xdr:cNvSpPr txBox="1"/>
      </xdr:nvSpPr>
      <xdr:spPr>
        <a:xfrm>
          <a:off x="14909800" y="995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8.01</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70443</xdr:rowOff>
    </xdr:from>
    <xdr:to>
      <xdr:col>21</xdr:col>
      <xdr:colOff>50800</xdr:colOff>
      <xdr:row>60</xdr:row>
      <xdr:rowOff>593</xdr:rowOff>
    </xdr:to>
    <xdr:sp macro="" textlink="">
      <xdr:nvSpPr>
        <xdr:cNvPr id="345" name="円/楕円 344"/>
        <xdr:cNvSpPr/>
      </xdr:nvSpPr>
      <xdr:spPr>
        <a:xfrm>
          <a:off x="14351000" y="101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10770</xdr:rowOff>
    </xdr:from>
    <xdr:ext cx="762000" cy="259045"/>
    <xdr:sp macro="" textlink="">
      <xdr:nvSpPr>
        <xdr:cNvPr id="346" name="テキスト ボックス 345"/>
        <xdr:cNvSpPr txBox="1"/>
      </xdr:nvSpPr>
      <xdr:spPr>
        <a:xfrm>
          <a:off x="14020800" y="995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67225</xdr:rowOff>
    </xdr:from>
    <xdr:to>
      <xdr:col>19</xdr:col>
      <xdr:colOff>533400</xdr:colOff>
      <xdr:row>59</xdr:row>
      <xdr:rowOff>168825</xdr:rowOff>
    </xdr:to>
    <xdr:sp macro="" textlink="">
      <xdr:nvSpPr>
        <xdr:cNvPr id="347" name="円/楕円 346"/>
        <xdr:cNvSpPr/>
      </xdr:nvSpPr>
      <xdr:spPr>
        <a:xfrm>
          <a:off x="13462000" y="1018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7552</xdr:rowOff>
    </xdr:from>
    <xdr:ext cx="762000" cy="259045"/>
    <xdr:sp macro="" textlink="">
      <xdr:nvSpPr>
        <xdr:cNvPr id="348" name="テキスト ボックス 347"/>
        <xdr:cNvSpPr txBox="1"/>
      </xdr:nvSpPr>
      <xdr:spPr>
        <a:xfrm>
          <a:off x="13131800" y="995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過去からの起債抑制策により類似団体平均の</a:t>
          </a:r>
          <a:r>
            <a:rPr kumimoji="1" lang="en-US" altLang="ja-JP" sz="1100">
              <a:solidFill>
                <a:sysClr val="windowText" lastClr="000000"/>
              </a:solidFill>
              <a:effectLst/>
              <a:latin typeface="+mn-lt"/>
              <a:ea typeface="+mn-ea"/>
              <a:cs typeface="+mn-cs"/>
            </a:rPr>
            <a:t>8.6</a:t>
          </a:r>
          <a:r>
            <a:rPr kumimoji="1" lang="ja-JP" altLang="ja-JP" sz="1100">
              <a:solidFill>
                <a:sysClr val="windowText" lastClr="000000"/>
              </a:solidFill>
              <a:effectLst/>
              <a:latin typeface="+mn-lt"/>
              <a:ea typeface="+mn-ea"/>
              <a:cs typeface="+mn-cs"/>
            </a:rPr>
            <a:t>％を</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％下回り、</a:t>
          </a:r>
          <a:r>
            <a:rPr kumimoji="1" lang="en-US" altLang="ja-JP" sz="1100">
              <a:solidFill>
                <a:sysClr val="windowText" lastClr="000000"/>
              </a:solidFill>
              <a:effectLst/>
              <a:latin typeface="+mn-lt"/>
              <a:ea typeface="+mn-ea"/>
              <a:cs typeface="+mn-cs"/>
            </a:rPr>
            <a:t>5.7</a:t>
          </a:r>
          <a:r>
            <a:rPr kumimoji="1" lang="ja-JP" altLang="ja-JP" sz="1100">
              <a:solidFill>
                <a:sysClr val="windowText" lastClr="000000"/>
              </a:solidFill>
              <a:effectLst/>
              <a:latin typeface="+mn-lt"/>
              <a:ea typeface="+mn-ea"/>
              <a:cs typeface="+mn-cs"/>
            </a:rPr>
            <a:t>％となっている。しかし、</a:t>
          </a:r>
          <a:r>
            <a:rPr kumimoji="1" lang="ja-JP" altLang="en-US" sz="1100">
              <a:solidFill>
                <a:sysClr val="windowText" lastClr="000000"/>
              </a:solidFill>
              <a:effectLst/>
              <a:latin typeface="+mn-lt"/>
              <a:ea typeface="+mn-ea"/>
              <a:cs typeface="+mn-cs"/>
            </a:rPr>
            <a:t>近年比率が上昇傾向にあるため、</a:t>
          </a:r>
          <a:r>
            <a:rPr kumimoji="1" lang="ja-JP" altLang="ja-JP" sz="1100">
              <a:solidFill>
                <a:sysClr val="windowText" lastClr="000000"/>
              </a:solidFill>
              <a:effectLst/>
              <a:latin typeface="+mn-lt"/>
              <a:ea typeface="+mn-ea"/>
              <a:cs typeface="+mn-cs"/>
            </a:rPr>
            <a:t>今後控えている大規模な事業計画の整理・縮小を図るなど、起債依存型の事業実施を見直し、緊急性や住民のニーズ等を的確に反映した事業の選択により、起債に大きく頼ることのない財政運営に努める。</a:t>
          </a:r>
          <a:endParaRPr lang="ja-JP" altLang="ja-JP" sz="1400">
            <a:solidFill>
              <a:sysClr val="windowText" lastClr="000000"/>
            </a:solidFill>
            <a:effectLst/>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482600</xdr:colOff>
      <xdr:row>46</xdr:row>
      <xdr:rowOff>3175</xdr:rowOff>
    </xdr:from>
    <xdr:to>
      <xdr:col>26</xdr:col>
      <xdr:colOff>76200</xdr:colOff>
      <xdr:row>46</xdr:row>
      <xdr:rowOff>3175</xdr:rowOff>
    </xdr:to>
    <xdr:cxnSp macro="">
      <xdr:nvCxnSpPr>
        <xdr:cNvPr id="365" name="直線コネクタ 364"/>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45</xdr:row>
      <xdr:rowOff>32402</xdr:rowOff>
    </xdr:from>
    <xdr:ext cx="762000" cy="259045"/>
    <xdr:sp macro="" textlink="">
      <xdr:nvSpPr>
        <xdr:cNvPr id="366" name="テキスト ボックス 365"/>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85725</xdr:rowOff>
    </xdr:from>
    <xdr:to>
      <xdr:col>26</xdr:col>
      <xdr:colOff>76200</xdr:colOff>
      <xdr:row>42</xdr:row>
      <xdr:rowOff>85725</xdr:rowOff>
    </xdr:to>
    <xdr:cxnSp macro="">
      <xdr:nvCxnSpPr>
        <xdr:cNvPr id="369" name="直線コネクタ 368"/>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114952</xdr:rowOff>
    </xdr:from>
    <xdr:ext cx="762000" cy="259045"/>
    <xdr:sp macro="" textlink="">
      <xdr:nvSpPr>
        <xdr:cNvPr id="370" name="テキスト ボックス 369"/>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38</xdr:row>
      <xdr:rowOff>168275</xdr:rowOff>
    </xdr:from>
    <xdr:to>
      <xdr:col>26</xdr:col>
      <xdr:colOff>76200</xdr:colOff>
      <xdr:row>38</xdr:row>
      <xdr:rowOff>168275</xdr:rowOff>
    </xdr:to>
    <xdr:cxnSp macro="">
      <xdr:nvCxnSpPr>
        <xdr:cNvPr id="373" name="直線コネクタ 372"/>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26052</xdr:rowOff>
    </xdr:from>
    <xdr:ext cx="762000" cy="259045"/>
    <xdr:sp macro="" textlink="">
      <xdr:nvSpPr>
        <xdr:cNvPr id="374" name="テキスト ボックス 373"/>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5" name="直線コネクタ 374"/>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6" name="テキスト ボックス 375"/>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35</xdr:row>
      <xdr:rowOff>79375</xdr:rowOff>
    </xdr:from>
    <xdr:to>
      <xdr:col>26</xdr:col>
      <xdr:colOff>76200</xdr:colOff>
      <xdr:row>35</xdr:row>
      <xdr:rowOff>79375</xdr:rowOff>
    </xdr:to>
    <xdr:cxnSp macro="">
      <xdr:nvCxnSpPr>
        <xdr:cNvPr id="377" name="直線コネクタ 376"/>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108602</xdr:rowOff>
    </xdr:from>
    <xdr:ext cx="762000" cy="259045"/>
    <xdr:sp macro="" textlink="">
      <xdr:nvSpPr>
        <xdr:cNvPr id="378" name="テキスト ボックス 377"/>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18521</xdr:rowOff>
    </xdr:from>
    <xdr:to>
      <xdr:col>24</xdr:col>
      <xdr:colOff>558800</xdr:colOff>
      <xdr:row>44</xdr:row>
      <xdr:rowOff>124883</xdr:rowOff>
    </xdr:to>
    <xdr:cxnSp macro="">
      <xdr:nvCxnSpPr>
        <xdr:cNvPr id="381" name="直線コネクタ 380"/>
        <xdr:cNvCxnSpPr/>
      </xdr:nvCxnSpPr>
      <xdr:spPr>
        <a:xfrm flipV="1">
          <a:off x="17018000" y="6190721"/>
          <a:ext cx="0" cy="1477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96960</xdr:rowOff>
    </xdr:from>
    <xdr:ext cx="762000" cy="259045"/>
    <xdr:sp macro="" textlink="">
      <xdr:nvSpPr>
        <xdr:cNvPr id="382" name="公債費負担の状況最小値テキスト"/>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24</xdr:col>
      <xdr:colOff>469900</xdr:colOff>
      <xdr:row>44</xdr:row>
      <xdr:rowOff>124883</xdr:rowOff>
    </xdr:from>
    <xdr:to>
      <xdr:col>24</xdr:col>
      <xdr:colOff>647700</xdr:colOff>
      <xdr:row>44</xdr:row>
      <xdr:rowOff>124883</xdr:rowOff>
    </xdr:to>
    <xdr:cxnSp macro="">
      <xdr:nvCxnSpPr>
        <xdr:cNvPr id="383" name="直線コネクタ 382"/>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104898</xdr:rowOff>
    </xdr:from>
    <xdr:ext cx="762000" cy="259045"/>
    <xdr:sp macro="" textlink="">
      <xdr:nvSpPr>
        <xdr:cNvPr id="384" name="公債費負担の状況最大値テキスト"/>
        <xdr:cNvSpPr txBox="1"/>
      </xdr:nvSpPr>
      <xdr:spPr>
        <a:xfrm>
          <a:off x="17106900" y="5934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24</xdr:col>
      <xdr:colOff>469900</xdr:colOff>
      <xdr:row>36</xdr:row>
      <xdr:rowOff>18521</xdr:rowOff>
    </xdr:from>
    <xdr:to>
      <xdr:col>24</xdr:col>
      <xdr:colOff>647700</xdr:colOff>
      <xdr:row>36</xdr:row>
      <xdr:rowOff>18521</xdr:rowOff>
    </xdr:to>
    <xdr:cxnSp macro="">
      <xdr:nvCxnSpPr>
        <xdr:cNvPr id="385" name="直線コネクタ 384"/>
        <xdr:cNvCxnSpPr/>
      </xdr:nvCxnSpPr>
      <xdr:spPr>
        <a:xfrm>
          <a:off x="16929100" y="6190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77788</xdr:rowOff>
    </xdr:from>
    <xdr:to>
      <xdr:col>24</xdr:col>
      <xdr:colOff>558800</xdr:colOff>
      <xdr:row>38</xdr:row>
      <xdr:rowOff>138113</xdr:rowOff>
    </xdr:to>
    <xdr:cxnSp macro="">
      <xdr:nvCxnSpPr>
        <xdr:cNvPr id="386" name="直線コネクタ 385"/>
        <xdr:cNvCxnSpPr/>
      </xdr:nvCxnSpPr>
      <xdr:spPr>
        <a:xfrm>
          <a:off x="16179800" y="659288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8060</xdr:rowOff>
    </xdr:from>
    <xdr:ext cx="762000" cy="259045"/>
    <xdr:sp macro="" textlink="">
      <xdr:nvSpPr>
        <xdr:cNvPr id="387"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35983</xdr:rowOff>
    </xdr:from>
    <xdr:to>
      <xdr:col>24</xdr:col>
      <xdr:colOff>609600</xdr:colOff>
      <xdr:row>40</xdr:row>
      <xdr:rowOff>137583</xdr:rowOff>
    </xdr:to>
    <xdr:sp macro="" textlink="">
      <xdr:nvSpPr>
        <xdr:cNvPr id="388" name="フローチャート : 判断 387"/>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17463</xdr:rowOff>
    </xdr:from>
    <xdr:to>
      <xdr:col>23</xdr:col>
      <xdr:colOff>406400</xdr:colOff>
      <xdr:row>38</xdr:row>
      <xdr:rowOff>77788</xdr:rowOff>
    </xdr:to>
    <xdr:cxnSp macro="">
      <xdr:nvCxnSpPr>
        <xdr:cNvPr id="389" name="直線コネクタ 388"/>
        <xdr:cNvCxnSpPr/>
      </xdr:nvCxnSpPr>
      <xdr:spPr>
        <a:xfrm>
          <a:off x="15290800" y="653256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46038</xdr:rowOff>
    </xdr:from>
    <xdr:to>
      <xdr:col>23</xdr:col>
      <xdr:colOff>457200</xdr:colOff>
      <xdr:row>40</xdr:row>
      <xdr:rowOff>147638</xdr:rowOff>
    </xdr:to>
    <xdr:sp macro="" textlink="">
      <xdr:nvSpPr>
        <xdr:cNvPr id="390" name="フローチャート : 判断 389"/>
        <xdr:cNvSpPr/>
      </xdr:nvSpPr>
      <xdr:spPr>
        <a:xfrm>
          <a:off x="16129000" y="69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132415</xdr:rowOff>
    </xdr:from>
    <xdr:ext cx="736600" cy="259045"/>
    <xdr:sp macro="" textlink="">
      <xdr:nvSpPr>
        <xdr:cNvPr id="391" name="テキスト ボックス 390"/>
        <xdr:cNvSpPr txBox="1"/>
      </xdr:nvSpPr>
      <xdr:spPr>
        <a:xfrm>
          <a:off x="15798800" y="6990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168804</xdr:rowOff>
    </xdr:from>
    <xdr:to>
      <xdr:col>22</xdr:col>
      <xdr:colOff>203200</xdr:colOff>
      <xdr:row>38</xdr:row>
      <xdr:rowOff>17463</xdr:rowOff>
    </xdr:to>
    <xdr:cxnSp macro="">
      <xdr:nvCxnSpPr>
        <xdr:cNvPr id="392" name="直線コネクタ 391"/>
        <xdr:cNvCxnSpPr/>
      </xdr:nvCxnSpPr>
      <xdr:spPr>
        <a:xfrm>
          <a:off x="14401800" y="6512454"/>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126471</xdr:rowOff>
    </xdr:from>
    <xdr:to>
      <xdr:col>22</xdr:col>
      <xdr:colOff>254000</xdr:colOff>
      <xdr:row>41</xdr:row>
      <xdr:rowOff>56621</xdr:rowOff>
    </xdr:to>
    <xdr:sp macro="" textlink="">
      <xdr:nvSpPr>
        <xdr:cNvPr id="393" name="フローチャート : 判断 392"/>
        <xdr:cNvSpPr/>
      </xdr:nvSpPr>
      <xdr:spPr>
        <a:xfrm>
          <a:off x="15240000" y="698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41398</xdr:rowOff>
    </xdr:from>
    <xdr:ext cx="762000" cy="259045"/>
    <xdr:sp macro="" textlink="">
      <xdr:nvSpPr>
        <xdr:cNvPr id="394" name="テキスト ボックス 393"/>
        <xdr:cNvSpPr txBox="1"/>
      </xdr:nvSpPr>
      <xdr:spPr>
        <a:xfrm>
          <a:off x="14909800" y="707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148696</xdr:rowOff>
    </xdr:from>
    <xdr:to>
      <xdr:col>21</xdr:col>
      <xdr:colOff>0</xdr:colOff>
      <xdr:row>37</xdr:row>
      <xdr:rowOff>168804</xdr:rowOff>
    </xdr:to>
    <xdr:cxnSp macro="">
      <xdr:nvCxnSpPr>
        <xdr:cNvPr id="395" name="直線コネクタ 394"/>
        <xdr:cNvCxnSpPr/>
      </xdr:nvCxnSpPr>
      <xdr:spPr>
        <a:xfrm>
          <a:off x="13512800" y="649234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55563</xdr:rowOff>
    </xdr:from>
    <xdr:to>
      <xdr:col>21</xdr:col>
      <xdr:colOff>50800</xdr:colOff>
      <xdr:row>41</xdr:row>
      <xdr:rowOff>157163</xdr:rowOff>
    </xdr:to>
    <xdr:sp macro="" textlink="">
      <xdr:nvSpPr>
        <xdr:cNvPr id="396" name="フローチャート : 判断 395"/>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141940</xdr:rowOff>
    </xdr:from>
    <xdr:ext cx="762000" cy="259045"/>
    <xdr:sp macro="" textlink="">
      <xdr:nvSpPr>
        <xdr:cNvPr id="397" name="テキスト ボックス 396"/>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146050</xdr:rowOff>
    </xdr:from>
    <xdr:to>
      <xdr:col>19</xdr:col>
      <xdr:colOff>533400</xdr:colOff>
      <xdr:row>42</xdr:row>
      <xdr:rowOff>76200</xdr:rowOff>
    </xdr:to>
    <xdr:sp macro="" textlink="">
      <xdr:nvSpPr>
        <xdr:cNvPr id="398" name="フローチャート : 判断 397"/>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60977</xdr:rowOff>
    </xdr:from>
    <xdr:ext cx="762000" cy="259045"/>
    <xdr:sp macro="" textlink="">
      <xdr:nvSpPr>
        <xdr:cNvPr id="399" name="テキスト ボックス 398"/>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87313</xdr:rowOff>
    </xdr:from>
    <xdr:to>
      <xdr:col>24</xdr:col>
      <xdr:colOff>609600</xdr:colOff>
      <xdr:row>39</xdr:row>
      <xdr:rowOff>17463</xdr:rowOff>
    </xdr:to>
    <xdr:sp macro="" textlink="">
      <xdr:nvSpPr>
        <xdr:cNvPr id="405" name="円/楕円 404"/>
        <xdr:cNvSpPr/>
      </xdr:nvSpPr>
      <xdr:spPr>
        <a:xfrm>
          <a:off x="16967200" y="66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103840</xdr:rowOff>
    </xdr:from>
    <xdr:ext cx="762000" cy="259045"/>
    <xdr:sp macro="" textlink="">
      <xdr:nvSpPr>
        <xdr:cNvPr id="406" name="公債費負担の状況該当値テキスト"/>
        <xdr:cNvSpPr txBox="1"/>
      </xdr:nvSpPr>
      <xdr:spPr>
        <a:xfrm>
          <a:off x="171069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26988</xdr:rowOff>
    </xdr:from>
    <xdr:to>
      <xdr:col>23</xdr:col>
      <xdr:colOff>457200</xdr:colOff>
      <xdr:row>38</xdr:row>
      <xdr:rowOff>128588</xdr:rowOff>
    </xdr:to>
    <xdr:sp macro="" textlink="">
      <xdr:nvSpPr>
        <xdr:cNvPr id="407" name="円/楕円 406"/>
        <xdr:cNvSpPr/>
      </xdr:nvSpPr>
      <xdr:spPr>
        <a:xfrm>
          <a:off x="16129000" y="654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138765</xdr:rowOff>
    </xdr:from>
    <xdr:ext cx="736600" cy="259045"/>
    <xdr:sp macro="" textlink="">
      <xdr:nvSpPr>
        <xdr:cNvPr id="408" name="テキスト ボックス 407"/>
        <xdr:cNvSpPr txBox="1"/>
      </xdr:nvSpPr>
      <xdr:spPr>
        <a:xfrm>
          <a:off x="15798800" y="6310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138113</xdr:rowOff>
    </xdr:from>
    <xdr:to>
      <xdr:col>22</xdr:col>
      <xdr:colOff>254000</xdr:colOff>
      <xdr:row>38</xdr:row>
      <xdr:rowOff>68263</xdr:rowOff>
    </xdr:to>
    <xdr:sp macro="" textlink="">
      <xdr:nvSpPr>
        <xdr:cNvPr id="409" name="円/楕円 408"/>
        <xdr:cNvSpPr/>
      </xdr:nvSpPr>
      <xdr:spPr>
        <a:xfrm>
          <a:off x="15240000" y="648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78440</xdr:rowOff>
    </xdr:from>
    <xdr:ext cx="762000" cy="259045"/>
    <xdr:sp macro="" textlink="">
      <xdr:nvSpPr>
        <xdr:cNvPr id="410" name="テキスト ボックス 409"/>
        <xdr:cNvSpPr txBox="1"/>
      </xdr:nvSpPr>
      <xdr:spPr>
        <a:xfrm>
          <a:off x="14909800" y="625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118004</xdr:rowOff>
    </xdr:from>
    <xdr:to>
      <xdr:col>21</xdr:col>
      <xdr:colOff>50800</xdr:colOff>
      <xdr:row>38</xdr:row>
      <xdr:rowOff>48154</xdr:rowOff>
    </xdr:to>
    <xdr:sp macro="" textlink="">
      <xdr:nvSpPr>
        <xdr:cNvPr id="411" name="円/楕円 410"/>
        <xdr:cNvSpPr/>
      </xdr:nvSpPr>
      <xdr:spPr>
        <a:xfrm>
          <a:off x="14351000" y="646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58331</xdr:rowOff>
    </xdr:from>
    <xdr:ext cx="762000" cy="259045"/>
    <xdr:sp macro="" textlink="">
      <xdr:nvSpPr>
        <xdr:cNvPr id="412" name="テキスト ボックス 411"/>
        <xdr:cNvSpPr txBox="1"/>
      </xdr:nvSpPr>
      <xdr:spPr>
        <a:xfrm>
          <a:off x="14020800" y="623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97896</xdr:rowOff>
    </xdr:from>
    <xdr:to>
      <xdr:col>19</xdr:col>
      <xdr:colOff>533400</xdr:colOff>
      <xdr:row>38</xdr:row>
      <xdr:rowOff>28046</xdr:rowOff>
    </xdr:to>
    <xdr:sp macro="" textlink="">
      <xdr:nvSpPr>
        <xdr:cNvPr id="413" name="円/楕円 412"/>
        <xdr:cNvSpPr/>
      </xdr:nvSpPr>
      <xdr:spPr>
        <a:xfrm>
          <a:off x="13462000" y="64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38223</xdr:rowOff>
    </xdr:from>
    <xdr:ext cx="762000" cy="259045"/>
    <xdr:sp macro="" textlink="">
      <xdr:nvSpPr>
        <xdr:cNvPr id="414" name="テキスト ボックス 413"/>
        <xdr:cNvSpPr txBox="1"/>
      </xdr:nvSpPr>
      <xdr:spPr>
        <a:xfrm>
          <a:off x="13131800" y="6210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[50.5%]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今まで起債の抑制</a:t>
          </a:r>
          <a:r>
            <a:rPr kumimoji="1" lang="ja-JP" altLang="en-US" sz="1100">
              <a:solidFill>
                <a:sysClr val="windowText" lastClr="000000"/>
              </a:solidFill>
              <a:effectLst/>
              <a:latin typeface="+mn-lt"/>
              <a:ea typeface="+mn-ea"/>
              <a:cs typeface="+mn-cs"/>
            </a:rPr>
            <a:t>による地方債現在高の減額</a:t>
          </a:r>
          <a:r>
            <a:rPr kumimoji="1" lang="ja-JP" altLang="ja-JP" sz="1100">
              <a:solidFill>
                <a:sysClr val="windowText" lastClr="000000"/>
              </a:solidFill>
              <a:effectLst/>
              <a:latin typeface="+mn-lt"/>
              <a:ea typeface="+mn-ea"/>
              <a:cs typeface="+mn-cs"/>
            </a:rPr>
            <a:t>や財政調整基金の積み立てによる充当可能基金の増額を行っており、将来負担比率は生じなかったが、町民会館建設事業、運動公園整備事業等により平成</a:t>
          </a:r>
          <a:r>
            <a:rPr kumimoji="1" lang="en-US" altLang="ja-JP" sz="1100">
              <a:solidFill>
                <a:sysClr val="windowText" lastClr="000000"/>
              </a:solidFill>
              <a:effectLst/>
              <a:latin typeface="+mn-lt"/>
              <a:ea typeface="+mn-ea"/>
              <a:cs typeface="+mn-cs"/>
            </a:rPr>
            <a:t>25</a:t>
          </a:r>
          <a:r>
            <a:rPr kumimoji="1" lang="ja-JP" altLang="ja-JP" sz="1100">
              <a:solidFill>
                <a:sysClr val="windowText" lastClr="000000"/>
              </a:solidFill>
              <a:effectLst/>
              <a:latin typeface="+mn-lt"/>
              <a:ea typeface="+mn-ea"/>
              <a:cs typeface="+mn-cs"/>
            </a:rPr>
            <a:t>年度には将来負担比率が発生し</a:t>
          </a:r>
          <a:r>
            <a:rPr kumimoji="1" lang="ja-JP" altLang="en-US" sz="1100">
              <a:solidFill>
                <a:sysClr val="windowText" lastClr="000000"/>
              </a:solidFill>
              <a:effectLst/>
              <a:latin typeface="+mn-lt"/>
              <a:ea typeface="+mn-ea"/>
              <a:cs typeface="+mn-cs"/>
            </a:rPr>
            <a:t>た。その後は、計画的な地方債の償還等により低下傾向にあり、</a:t>
          </a:r>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年度には将来負担比率</a:t>
          </a:r>
          <a:r>
            <a:rPr kumimoji="1" lang="en-US" altLang="ja-JP" sz="1100">
              <a:solidFill>
                <a:sysClr val="windowText" lastClr="000000"/>
              </a:solidFill>
              <a:effectLst/>
              <a:latin typeface="+mn-lt"/>
              <a:ea typeface="+mn-ea"/>
              <a:cs typeface="+mn-cs"/>
            </a:rPr>
            <a:t>50.5</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今後も事業実施の適正化を図り、</a:t>
          </a:r>
          <a:r>
            <a:rPr kumimoji="1" lang="ja-JP" altLang="ja-JP" sz="1100">
              <a:solidFill>
                <a:sysClr val="windowText" lastClr="000000"/>
              </a:solidFill>
              <a:effectLst/>
              <a:latin typeface="+mn-lt"/>
              <a:ea typeface="+mn-ea"/>
              <a:cs typeface="+mn-cs"/>
            </a:rPr>
            <a:t>財政の健全化に努めてい</a:t>
          </a:r>
          <a:r>
            <a:rPr kumimoji="1" lang="ja-JP" altLang="en-US" sz="1100">
              <a:solidFill>
                <a:sysClr val="windowText" lastClr="000000"/>
              </a:solidFill>
              <a:effectLst/>
              <a:latin typeface="+mn-lt"/>
              <a:ea typeface="+mn-ea"/>
              <a:cs typeface="+mn-cs"/>
            </a:rPr>
            <a:t>く</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18</xdr:col>
      <xdr:colOff>444500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1" name="直線コネクタ 43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2" name="テキスト ボックス 43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3" name="直線コネクタ 43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4" name="テキスト ボックス 43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5" name="直線コネクタ 43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6" name="テキスト ボックス 43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7" name="直線コネクタ 43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8" name="テキスト ボックス 43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52070</xdr:rowOff>
    </xdr:to>
    <xdr:cxnSp macro="">
      <xdr:nvCxnSpPr>
        <xdr:cNvPr id="441" name="直線コネクタ 440"/>
        <xdr:cNvCxnSpPr/>
      </xdr:nvCxnSpPr>
      <xdr:spPr>
        <a:xfrm flipV="1">
          <a:off x="17018000" y="245110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24147</xdr:rowOff>
    </xdr:from>
    <xdr:ext cx="762000" cy="259045"/>
    <xdr:sp macro="" textlink="">
      <xdr:nvSpPr>
        <xdr:cNvPr id="442" name="将来負担の状況最小値テキスト"/>
        <xdr:cNvSpPr txBox="1"/>
      </xdr:nvSpPr>
      <xdr:spPr>
        <a:xfrm>
          <a:off x="17106900" y="396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160.0</a:t>
          </a:r>
          <a:endParaRPr kumimoji="1" lang="ja-JP" altLang="en-US" sz="1000" b="1">
            <a:latin typeface="ＭＳ Ｐゴシック"/>
          </a:endParaRPr>
        </a:p>
      </xdr:txBody>
    </xdr:sp>
    <xdr:clientData/>
  </xdr:oneCellAnchor>
  <xdr:twoCellAnchor>
    <xdr:from>
      <xdr:col>24</xdr:col>
      <xdr:colOff>469900</xdr:colOff>
      <xdr:row>23</xdr:row>
      <xdr:rowOff>52070</xdr:rowOff>
    </xdr:from>
    <xdr:to>
      <xdr:col>24</xdr:col>
      <xdr:colOff>647700</xdr:colOff>
      <xdr:row>23</xdr:row>
      <xdr:rowOff>52070</xdr:rowOff>
    </xdr:to>
    <xdr:cxnSp macro="">
      <xdr:nvCxnSpPr>
        <xdr:cNvPr id="443" name="直線コネクタ 442"/>
        <xdr:cNvCxnSpPr/>
      </xdr:nvCxnSpPr>
      <xdr:spPr>
        <a:xfrm>
          <a:off x="16929100" y="39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5" name="直線コネクタ 44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23876</xdr:rowOff>
    </xdr:from>
    <xdr:to>
      <xdr:col>24</xdr:col>
      <xdr:colOff>558800</xdr:colOff>
      <xdr:row>17</xdr:row>
      <xdr:rowOff>58623</xdr:rowOff>
    </xdr:to>
    <xdr:cxnSp macro="">
      <xdr:nvCxnSpPr>
        <xdr:cNvPr id="446" name="直線コネクタ 445"/>
        <xdr:cNvCxnSpPr/>
      </xdr:nvCxnSpPr>
      <xdr:spPr>
        <a:xfrm flipV="1">
          <a:off x="16179800" y="2938526"/>
          <a:ext cx="8382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90238</xdr:rowOff>
    </xdr:from>
    <xdr:ext cx="762000" cy="259045"/>
    <xdr:sp macro="" textlink="">
      <xdr:nvSpPr>
        <xdr:cNvPr id="447" name="将来負担の状況平均値テキスト"/>
        <xdr:cNvSpPr txBox="1"/>
      </xdr:nvSpPr>
      <xdr:spPr>
        <a:xfrm>
          <a:off x="17106900" y="2490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25.4</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73711</xdr:rowOff>
    </xdr:from>
    <xdr:to>
      <xdr:col>24</xdr:col>
      <xdr:colOff>609600</xdr:colOff>
      <xdr:row>16</xdr:row>
      <xdr:rowOff>3861</xdr:rowOff>
    </xdr:to>
    <xdr:sp macro="" textlink="">
      <xdr:nvSpPr>
        <xdr:cNvPr id="448" name="フローチャート : 判断 447"/>
        <xdr:cNvSpPr/>
      </xdr:nvSpPr>
      <xdr:spPr>
        <a:xfrm>
          <a:off x="169672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58623</xdr:rowOff>
    </xdr:from>
    <xdr:to>
      <xdr:col>23</xdr:col>
      <xdr:colOff>406400</xdr:colOff>
      <xdr:row>17</xdr:row>
      <xdr:rowOff>136804</xdr:rowOff>
    </xdr:to>
    <xdr:cxnSp macro="">
      <xdr:nvCxnSpPr>
        <xdr:cNvPr id="449" name="直線コネクタ 448"/>
        <xdr:cNvCxnSpPr/>
      </xdr:nvCxnSpPr>
      <xdr:spPr>
        <a:xfrm flipV="1">
          <a:off x="15290800" y="2973273"/>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89154</xdr:rowOff>
    </xdr:from>
    <xdr:to>
      <xdr:col>23</xdr:col>
      <xdr:colOff>457200</xdr:colOff>
      <xdr:row>16</xdr:row>
      <xdr:rowOff>19304</xdr:rowOff>
    </xdr:to>
    <xdr:sp macro="" textlink="">
      <xdr:nvSpPr>
        <xdr:cNvPr id="450" name="フローチャート : 判断 449"/>
        <xdr:cNvSpPr/>
      </xdr:nvSpPr>
      <xdr:spPr>
        <a:xfrm>
          <a:off x="16129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29481</xdr:rowOff>
    </xdr:from>
    <xdr:ext cx="736600" cy="259045"/>
    <xdr:sp macro="" textlink="">
      <xdr:nvSpPr>
        <xdr:cNvPr id="451" name="テキスト ボックス 450"/>
        <xdr:cNvSpPr txBox="1"/>
      </xdr:nvSpPr>
      <xdr:spPr>
        <a:xfrm>
          <a:off x="15798800" y="2429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136804</xdr:rowOff>
    </xdr:from>
    <xdr:to>
      <xdr:col>22</xdr:col>
      <xdr:colOff>203200</xdr:colOff>
      <xdr:row>17</xdr:row>
      <xdr:rowOff>165760</xdr:rowOff>
    </xdr:to>
    <xdr:cxnSp macro="">
      <xdr:nvCxnSpPr>
        <xdr:cNvPr id="452" name="直線コネクタ 451"/>
        <xdr:cNvCxnSpPr/>
      </xdr:nvCxnSpPr>
      <xdr:spPr>
        <a:xfrm flipV="1">
          <a:off x="14401800" y="305145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1321</xdr:rowOff>
    </xdr:from>
    <xdr:to>
      <xdr:col>22</xdr:col>
      <xdr:colOff>254000</xdr:colOff>
      <xdr:row>15</xdr:row>
      <xdr:rowOff>102921</xdr:rowOff>
    </xdr:to>
    <xdr:sp macro="" textlink="">
      <xdr:nvSpPr>
        <xdr:cNvPr id="453" name="フローチャート : 判断 452"/>
        <xdr:cNvSpPr/>
      </xdr:nvSpPr>
      <xdr:spPr>
        <a:xfrm>
          <a:off x="15240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113098</xdr:rowOff>
    </xdr:from>
    <xdr:ext cx="762000" cy="259045"/>
    <xdr:sp macro="" textlink="">
      <xdr:nvSpPr>
        <xdr:cNvPr id="454" name="テキスト ボックス 453"/>
        <xdr:cNvSpPr txBox="1"/>
      </xdr:nvSpPr>
      <xdr:spPr>
        <a:xfrm>
          <a:off x="14909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26416</xdr:rowOff>
    </xdr:from>
    <xdr:to>
      <xdr:col>21</xdr:col>
      <xdr:colOff>50800</xdr:colOff>
      <xdr:row>15</xdr:row>
      <xdr:rowOff>128016</xdr:rowOff>
    </xdr:to>
    <xdr:sp macro="" textlink="">
      <xdr:nvSpPr>
        <xdr:cNvPr id="455" name="フローチャート : 判断 454"/>
        <xdr:cNvSpPr/>
      </xdr:nvSpPr>
      <xdr:spPr>
        <a:xfrm>
          <a:off x="14351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138193</xdr:rowOff>
    </xdr:from>
    <xdr:ext cx="762000" cy="259045"/>
    <xdr:sp macro="" textlink="">
      <xdr:nvSpPr>
        <xdr:cNvPr id="456" name="テキスト ボックス 455"/>
        <xdr:cNvSpPr txBox="1"/>
      </xdr:nvSpPr>
      <xdr:spPr>
        <a:xfrm>
          <a:off x="14020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102667</xdr:rowOff>
    </xdr:from>
    <xdr:to>
      <xdr:col>19</xdr:col>
      <xdr:colOff>533400</xdr:colOff>
      <xdr:row>16</xdr:row>
      <xdr:rowOff>32817</xdr:rowOff>
    </xdr:to>
    <xdr:sp macro="" textlink="">
      <xdr:nvSpPr>
        <xdr:cNvPr id="457" name="フローチャート : 判断 456"/>
        <xdr:cNvSpPr/>
      </xdr:nvSpPr>
      <xdr:spPr>
        <a:xfrm>
          <a:off x="13462000" y="26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42994</xdr:rowOff>
    </xdr:from>
    <xdr:ext cx="762000" cy="259045"/>
    <xdr:sp macro="" textlink="">
      <xdr:nvSpPr>
        <xdr:cNvPr id="458" name="テキスト ボックス 457"/>
        <xdr:cNvSpPr txBox="1"/>
      </xdr:nvSpPr>
      <xdr:spPr>
        <a:xfrm>
          <a:off x="13131800" y="24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144526</xdr:rowOff>
    </xdr:from>
    <xdr:to>
      <xdr:col>24</xdr:col>
      <xdr:colOff>609600</xdr:colOff>
      <xdr:row>17</xdr:row>
      <xdr:rowOff>74676</xdr:rowOff>
    </xdr:to>
    <xdr:sp macro="" textlink="">
      <xdr:nvSpPr>
        <xdr:cNvPr id="464" name="円/楕円 463"/>
        <xdr:cNvSpPr/>
      </xdr:nvSpPr>
      <xdr:spPr>
        <a:xfrm>
          <a:off x="16967200" y="288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116603</xdr:rowOff>
    </xdr:from>
    <xdr:ext cx="762000" cy="259045"/>
    <xdr:sp macro="" textlink="">
      <xdr:nvSpPr>
        <xdr:cNvPr id="465" name="将来負担の状況該当値テキスト"/>
        <xdr:cNvSpPr txBox="1"/>
      </xdr:nvSpPr>
      <xdr:spPr>
        <a:xfrm>
          <a:off x="17106900" y="2859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50.5</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7823</xdr:rowOff>
    </xdr:from>
    <xdr:to>
      <xdr:col>23</xdr:col>
      <xdr:colOff>457200</xdr:colOff>
      <xdr:row>17</xdr:row>
      <xdr:rowOff>109423</xdr:rowOff>
    </xdr:to>
    <xdr:sp macro="" textlink="">
      <xdr:nvSpPr>
        <xdr:cNvPr id="466" name="円/楕円 465"/>
        <xdr:cNvSpPr/>
      </xdr:nvSpPr>
      <xdr:spPr>
        <a:xfrm>
          <a:off x="16129000" y="29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94200</xdr:rowOff>
    </xdr:from>
    <xdr:ext cx="736600" cy="259045"/>
    <xdr:sp macro="" textlink="">
      <xdr:nvSpPr>
        <xdr:cNvPr id="467" name="テキスト ボックス 466"/>
        <xdr:cNvSpPr txBox="1"/>
      </xdr:nvSpPr>
      <xdr:spPr>
        <a:xfrm>
          <a:off x="15798800" y="3008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54.1</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86004</xdr:rowOff>
    </xdr:from>
    <xdr:to>
      <xdr:col>22</xdr:col>
      <xdr:colOff>254000</xdr:colOff>
      <xdr:row>18</xdr:row>
      <xdr:rowOff>16154</xdr:rowOff>
    </xdr:to>
    <xdr:sp macro="" textlink="">
      <xdr:nvSpPr>
        <xdr:cNvPr id="468" name="円/楕円 467"/>
        <xdr:cNvSpPr/>
      </xdr:nvSpPr>
      <xdr:spPr>
        <a:xfrm>
          <a:off x="15240000" y="300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931</xdr:rowOff>
    </xdr:from>
    <xdr:ext cx="762000" cy="259045"/>
    <xdr:sp macro="" textlink="">
      <xdr:nvSpPr>
        <xdr:cNvPr id="469" name="テキスト ボックス 468"/>
        <xdr:cNvSpPr txBox="1"/>
      </xdr:nvSpPr>
      <xdr:spPr>
        <a:xfrm>
          <a:off x="14909800" y="308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62.2</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114960</xdr:rowOff>
    </xdr:from>
    <xdr:to>
      <xdr:col>21</xdr:col>
      <xdr:colOff>50800</xdr:colOff>
      <xdr:row>18</xdr:row>
      <xdr:rowOff>45110</xdr:rowOff>
    </xdr:to>
    <xdr:sp macro="" textlink="">
      <xdr:nvSpPr>
        <xdr:cNvPr id="470" name="円/楕円 469"/>
        <xdr:cNvSpPr/>
      </xdr:nvSpPr>
      <xdr:spPr>
        <a:xfrm>
          <a:off x="14351000" y="302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29887</xdr:rowOff>
    </xdr:from>
    <xdr:ext cx="762000" cy="259045"/>
    <xdr:sp macro="" textlink="">
      <xdr:nvSpPr>
        <xdr:cNvPr id="471" name="テキスト ボックス 470"/>
        <xdr:cNvSpPr txBox="1"/>
      </xdr:nvSpPr>
      <xdr:spPr>
        <a:xfrm>
          <a:off x="14020800" y="3115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類似団体と同程度に推移し、平成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年度は</a:t>
          </a:r>
          <a:r>
            <a:rPr kumimoji="1" lang="en-US" altLang="ja-JP" sz="1100">
              <a:solidFill>
                <a:sysClr val="windowText" lastClr="000000"/>
              </a:solidFill>
              <a:effectLst/>
              <a:latin typeface="+mn-lt"/>
              <a:ea typeface="+mn-ea"/>
              <a:cs typeface="+mn-cs"/>
            </a:rPr>
            <a:t>23.9</a:t>
          </a:r>
          <a:r>
            <a:rPr kumimoji="1" lang="ja-JP" altLang="ja-JP" sz="1100">
              <a:solidFill>
                <a:sysClr val="windowText" lastClr="000000"/>
              </a:solidFill>
              <a:effectLst/>
              <a:latin typeface="+mn-lt"/>
              <a:ea typeface="+mn-ea"/>
              <a:cs typeface="+mn-cs"/>
            </a:rPr>
            <a:t>％となっている。本町はゴミ処理施設や消防業務を一部事務組合で行っており、一部事務組合の人件費に充てる負担金や公営企業会計の人件費に充てる繰出金といった人件費に準ずる経費を合計した場合、人口</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人当たりの金額は大幅に増加することになる。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今後はこれらも含めた経費について抑制していく必要がある</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115570</xdr:rowOff>
    </xdr:from>
    <xdr:to>
      <xdr:col>7</xdr:col>
      <xdr:colOff>15875</xdr:colOff>
      <xdr:row>42</xdr:row>
      <xdr:rowOff>20320</xdr:rowOff>
    </xdr:to>
    <xdr:cxnSp macro="">
      <xdr:nvCxnSpPr>
        <xdr:cNvPr id="61" name="直線コネクタ 60"/>
        <xdr:cNvCxnSpPr/>
      </xdr:nvCxnSpPr>
      <xdr:spPr>
        <a:xfrm flipV="1">
          <a:off x="4826000" y="577342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163847</xdr:rowOff>
    </xdr:from>
    <xdr:ext cx="762000" cy="259045"/>
    <xdr:sp macro="" textlink="">
      <xdr:nvSpPr>
        <xdr:cNvPr id="62" name="人件費最小値テキスト"/>
        <xdr:cNvSpPr txBox="1"/>
      </xdr:nvSpPr>
      <xdr:spPr>
        <a:xfrm>
          <a:off x="4914900" y="719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612775</xdr:colOff>
      <xdr:row>42</xdr:row>
      <xdr:rowOff>20320</xdr:rowOff>
    </xdr:from>
    <xdr:to>
      <xdr:col>7</xdr:col>
      <xdr:colOff>104775</xdr:colOff>
      <xdr:row>42</xdr:row>
      <xdr:rowOff>20320</xdr:rowOff>
    </xdr:to>
    <xdr:cxnSp macro="">
      <xdr:nvCxnSpPr>
        <xdr:cNvPr id="63" name="直線コネクタ 62"/>
        <xdr:cNvCxnSpPr/>
      </xdr:nvCxnSpPr>
      <xdr:spPr>
        <a:xfrm>
          <a:off x="4737100" y="722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a:t>
          </a:r>
          <a:endParaRPr kumimoji="1" lang="ja-JP" altLang="en-US" sz="1000" b="1">
            <a:latin typeface="ＭＳ Ｐゴシック"/>
          </a:endParaRPr>
        </a:p>
      </xdr:txBody>
    </xdr:sp>
    <xdr:clientData/>
  </xdr:oneCellAnchor>
  <xdr:twoCellAnchor>
    <xdr:from>
      <xdr:col>6</xdr:col>
      <xdr:colOff>612775</xdr:colOff>
      <xdr:row>33</xdr:row>
      <xdr:rowOff>115570</xdr:rowOff>
    </xdr:from>
    <xdr:to>
      <xdr:col>7</xdr:col>
      <xdr:colOff>104775</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157480</xdr:rowOff>
    </xdr:from>
    <xdr:to>
      <xdr:col>7</xdr:col>
      <xdr:colOff>15875</xdr:colOff>
      <xdr:row>37</xdr:row>
      <xdr:rowOff>16510</xdr:rowOff>
    </xdr:to>
    <xdr:cxnSp macro="">
      <xdr:nvCxnSpPr>
        <xdr:cNvPr id="66" name="直線コネクタ 65"/>
        <xdr:cNvCxnSpPr/>
      </xdr:nvCxnSpPr>
      <xdr:spPr>
        <a:xfrm flipV="1">
          <a:off x="3987800" y="63296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29227</xdr:rowOff>
    </xdr:from>
    <xdr:ext cx="762000" cy="259045"/>
    <xdr:sp macro="" textlink="">
      <xdr:nvSpPr>
        <xdr:cNvPr id="67" name="人件費平均値テキスト"/>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57150</xdr:rowOff>
    </xdr:from>
    <xdr:to>
      <xdr:col>7</xdr:col>
      <xdr:colOff>66675</xdr:colOff>
      <xdr:row>37</xdr:row>
      <xdr:rowOff>158750</xdr:rowOff>
    </xdr:to>
    <xdr:sp macro="" textlink="">
      <xdr:nvSpPr>
        <xdr:cNvPr id="68" name="フローチャート : 判断 67"/>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157480</xdr:rowOff>
    </xdr:from>
    <xdr:to>
      <xdr:col>5</xdr:col>
      <xdr:colOff>549275</xdr:colOff>
      <xdr:row>37</xdr:row>
      <xdr:rowOff>16510</xdr:rowOff>
    </xdr:to>
    <xdr:cxnSp macro="">
      <xdr:nvCxnSpPr>
        <xdr:cNvPr id="69" name="直線コネクタ 68"/>
        <xdr:cNvCxnSpPr/>
      </xdr:nvCxnSpPr>
      <xdr:spPr>
        <a:xfrm>
          <a:off x="3098800" y="6329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34290</xdr:rowOff>
    </xdr:from>
    <xdr:to>
      <xdr:col>5</xdr:col>
      <xdr:colOff>600075</xdr:colOff>
      <xdr:row>37</xdr:row>
      <xdr:rowOff>135890</xdr:rowOff>
    </xdr:to>
    <xdr:sp macro="" textlink="">
      <xdr:nvSpPr>
        <xdr:cNvPr id="70" name="フローチャート : 判断 69"/>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120667</xdr:rowOff>
    </xdr:from>
    <xdr:ext cx="736600" cy="259045"/>
    <xdr:sp macro="" textlink="">
      <xdr:nvSpPr>
        <xdr:cNvPr id="71" name="テキスト ボックス 70"/>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111760</xdr:rowOff>
    </xdr:from>
    <xdr:to>
      <xdr:col>4</xdr:col>
      <xdr:colOff>346075</xdr:colOff>
      <xdr:row>36</xdr:row>
      <xdr:rowOff>157480</xdr:rowOff>
    </xdr:to>
    <xdr:cxnSp macro="">
      <xdr:nvCxnSpPr>
        <xdr:cNvPr id="72" name="直線コネクタ 71"/>
        <xdr:cNvCxnSpPr/>
      </xdr:nvCxnSpPr>
      <xdr:spPr>
        <a:xfrm>
          <a:off x="2209800" y="62839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3" name="フローチャート : 判断 72"/>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105427</xdr:rowOff>
    </xdr:from>
    <xdr:ext cx="762000" cy="259045"/>
    <xdr:sp macro="" textlink="">
      <xdr:nvSpPr>
        <xdr:cNvPr id="74" name="テキスト ボックス 73"/>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111760</xdr:rowOff>
    </xdr:from>
    <xdr:to>
      <xdr:col>3</xdr:col>
      <xdr:colOff>142875</xdr:colOff>
      <xdr:row>36</xdr:row>
      <xdr:rowOff>134620</xdr:rowOff>
    </xdr:to>
    <xdr:cxnSp macro="">
      <xdr:nvCxnSpPr>
        <xdr:cNvPr id="75" name="直線コネクタ 74"/>
        <xdr:cNvCxnSpPr/>
      </xdr:nvCxnSpPr>
      <xdr:spPr>
        <a:xfrm flipV="1">
          <a:off x="1320800" y="6283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144780</xdr:rowOff>
    </xdr:from>
    <xdr:to>
      <xdr:col>3</xdr:col>
      <xdr:colOff>193675</xdr:colOff>
      <xdr:row>37</xdr:row>
      <xdr:rowOff>74930</xdr:rowOff>
    </xdr:to>
    <xdr:sp macro="" textlink="">
      <xdr:nvSpPr>
        <xdr:cNvPr id="76" name="フローチャート : 判断 75"/>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59707</xdr:rowOff>
    </xdr:from>
    <xdr:ext cx="762000" cy="259045"/>
    <xdr:sp macro="" textlink="">
      <xdr:nvSpPr>
        <xdr:cNvPr id="77" name="テキスト ボックス 76"/>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3810</xdr:rowOff>
    </xdr:from>
    <xdr:to>
      <xdr:col>1</xdr:col>
      <xdr:colOff>676275</xdr:colOff>
      <xdr:row>37</xdr:row>
      <xdr:rowOff>105410</xdr:rowOff>
    </xdr:to>
    <xdr:sp macro="" textlink="">
      <xdr:nvSpPr>
        <xdr:cNvPr id="78" name="フローチャート : 判断 77"/>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90187</xdr:rowOff>
    </xdr:from>
    <xdr:ext cx="762000" cy="259045"/>
    <xdr:sp macro="" textlink="">
      <xdr:nvSpPr>
        <xdr:cNvPr id="79" name="テキスト ボックス 78"/>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106680</xdr:rowOff>
    </xdr:from>
    <xdr:to>
      <xdr:col>7</xdr:col>
      <xdr:colOff>66675</xdr:colOff>
      <xdr:row>37</xdr:row>
      <xdr:rowOff>36830</xdr:rowOff>
    </xdr:to>
    <xdr:sp macro="" textlink="">
      <xdr:nvSpPr>
        <xdr:cNvPr id="85" name="円/楕円 84"/>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123207</xdr:rowOff>
    </xdr:from>
    <xdr:ext cx="762000" cy="259045"/>
    <xdr:sp macro="" textlink="">
      <xdr:nvSpPr>
        <xdr:cNvPr id="86" name="人件費該当値テキスト"/>
        <xdr:cNvSpPr txBox="1"/>
      </xdr:nvSpPr>
      <xdr:spPr>
        <a:xfrm>
          <a:off x="49149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137160</xdr:rowOff>
    </xdr:from>
    <xdr:to>
      <xdr:col>5</xdr:col>
      <xdr:colOff>600075</xdr:colOff>
      <xdr:row>37</xdr:row>
      <xdr:rowOff>67310</xdr:rowOff>
    </xdr:to>
    <xdr:sp macro="" textlink="">
      <xdr:nvSpPr>
        <xdr:cNvPr id="87" name="円/楕円 86"/>
        <xdr:cNvSpPr/>
      </xdr:nvSpPr>
      <xdr:spPr>
        <a:xfrm>
          <a:off x="3937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77487</xdr:rowOff>
    </xdr:from>
    <xdr:ext cx="736600" cy="259045"/>
    <xdr:sp macro="" textlink="">
      <xdr:nvSpPr>
        <xdr:cNvPr id="88" name="テキスト ボックス 87"/>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106680</xdr:rowOff>
    </xdr:from>
    <xdr:to>
      <xdr:col>4</xdr:col>
      <xdr:colOff>396875</xdr:colOff>
      <xdr:row>37</xdr:row>
      <xdr:rowOff>36830</xdr:rowOff>
    </xdr:to>
    <xdr:sp macro="" textlink="">
      <xdr:nvSpPr>
        <xdr:cNvPr id="89" name="円/楕円 88"/>
        <xdr:cNvSpPr/>
      </xdr:nvSpPr>
      <xdr:spPr>
        <a:xfrm>
          <a:off x="3048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47007</xdr:rowOff>
    </xdr:from>
    <xdr:ext cx="762000" cy="259045"/>
    <xdr:sp macro="" textlink="">
      <xdr:nvSpPr>
        <xdr:cNvPr id="90" name="テキスト ボックス 89"/>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60960</xdr:rowOff>
    </xdr:from>
    <xdr:to>
      <xdr:col>3</xdr:col>
      <xdr:colOff>193675</xdr:colOff>
      <xdr:row>36</xdr:row>
      <xdr:rowOff>162560</xdr:rowOff>
    </xdr:to>
    <xdr:sp macro="" textlink="">
      <xdr:nvSpPr>
        <xdr:cNvPr id="91" name="円/楕円 90"/>
        <xdr:cNvSpPr/>
      </xdr:nvSpPr>
      <xdr:spPr>
        <a:xfrm>
          <a:off x="2159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1287</xdr:rowOff>
    </xdr:from>
    <xdr:ext cx="762000" cy="259045"/>
    <xdr:sp macro="" textlink="">
      <xdr:nvSpPr>
        <xdr:cNvPr id="92" name="テキスト ボックス 91"/>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83820</xdr:rowOff>
    </xdr:from>
    <xdr:to>
      <xdr:col>1</xdr:col>
      <xdr:colOff>676275</xdr:colOff>
      <xdr:row>37</xdr:row>
      <xdr:rowOff>13970</xdr:rowOff>
    </xdr:to>
    <xdr:sp macro="" textlink="">
      <xdr:nvSpPr>
        <xdr:cNvPr id="93" name="円/楕円 92"/>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24147</xdr:rowOff>
    </xdr:from>
    <xdr:ext cx="762000" cy="259045"/>
    <xdr:sp macro="" textlink="">
      <xdr:nvSpPr>
        <xdr:cNvPr id="94" name="テキスト ボックス 93"/>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類似団体と同程度に推移しており、</a:t>
          </a:r>
          <a:r>
            <a:rPr kumimoji="1" lang="en-US" altLang="ja-JP" sz="1100">
              <a:solidFill>
                <a:sysClr val="windowText" lastClr="000000"/>
              </a:solidFill>
              <a:effectLst/>
              <a:latin typeface="+mn-lt"/>
              <a:ea typeface="+mn-ea"/>
              <a:cs typeface="+mn-cs"/>
            </a:rPr>
            <a:t>13.1</a:t>
          </a:r>
          <a:r>
            <a:rPr kumimoji="1" lang="ja-JP" altLang="ja-JP" sz="1100">
              <a:solidFill>
                <a:sysClr val="windowText" lastClr="000000"/>
              </a:solidFill>
              <a:effectLst/>
              <a:latin typeface="+mn-lt"/>
              <a:ea typeface="+mn-ea"/>
              <a:cs typeface="+mn-cs"/>
            </a:rPr>
            <a:t>％となっている。町民会館や運動公園を整備したことから今後は施設の管理費用等の増加が見込まれるため、各種施設において適正な運営管理を行っていく必要がある。</a:t>
          </a:r>
          <a:endParaRPr lang="ja-JP" altLang="ja-JP" sz="1400">
            <a:solidFill>
              <a:sysClr val="windowText" lastClr="000000"/>
            </a:solidFill>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42418</xdr:rowOff>
    </xdr:from>
    <xdr:to>
      <xdr:col>24</xdr:col>
      <xdr:colOff>31750</xdr:colOff>
      <xdr:row>21</xdr:row>
      <xdr:rowOff>24130</xdr:rowOff>
    </xdr:to>
    <xdr:cxnSp macro="">
      <xdr:nvCxnSpPr>
        <xdr:cNvPr id="119" name="直線コネクタ 118"/>
        <xdr:cNvCxnSpPr/>
      </xdr:nvCxnSpPr>
      <xdr:spPr>
        <a:xfrm flipV="1">
          <a:off x="16510000" y="2614168"/>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167657</xdr:rowOff>
    </xdr:from>
    <xdr:ext cx="762000" cy="259045"/>
    <xdr:sp macro="" textlink="">
      <xdr:nvSpPr>
        <xdr:cNvPr id="120" name="物件費最小値テキスト"/>
        <xdr:cNvSpPr txBox="1"/>
      </xdr:nvSpPr>
      <xdr:spPr>
        <a:xfrm>
          <a:off x="16598900" y="359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29.0</a:t>
          </a:r>
          <a:endParaRPr kumimoji="1" lang="ja-JP" altLang="en-US" sz="1000" b="1">
            <a:latin typeface="ＭＳ Ｐゴシック"/>
          </a:endParaRPr>
        </a:p>
      </xdr:txBody>
    </xdr:sp>
    <xdr:clientData/>
  </xdr:oneCellAnchor>
  <xdr:twoCellAnchor>
    <xdr:from>
      <xdr:col>23</xdr:col>
      <xdr:colOff>628650</xdr:colOff>
      <xdr:row>21</xdr:row>
      <xdr:rowOff>24130</xdr:rowOff>
    </xdr:from>
    <xdr:to>
      <xdr:col>24</xdr:col>
      <xdr:colOff>120650</xdr:colOff>
      <xdr:row>21</xdr:row>
      <xdr:rowOff>24130</xdr:rowOff>
    </xdr:to>
    <xdr:cxnSp macro="">
      <xdr:nvCxnSpPr>
        <xdr:cNvPr id="121" name="直線コネクタ 120"/>
        <xdr:cNvCxnSpPr/>
      </xdr:nvCxnSpPr>
      <xdr:spPr>
        <a:xfrm>
          <a:off x="16421100" y="362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128795</xdr:rowOff>
    </xdr:from>
    <xdr:ext cx="762000" cy="259045"/>
    <xdr:sp macro="" textlink="">
      <xdr:nvSpPr>
        <xdr:cNvPr id="122" name="物件費最大値テキスト"/>
        <xdr:cNvSpPr txBox="1"/>
      </xdr:nvSpPr>
      <xdr:spPr>
        <a:xfrm>
          <a:off x="16598900" y="235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15</xdr:row>
      <xdr:rowOff>42418</xdr:rowOff>
    </xdr:from>
    <xdr:to>
      <xdr:col>24</xdr:col>
      <xdr:colOff>120650</xdr:colOff>
      <xdr:row>15</xdr:row>
      <xdr:rowOff>42418</xdr:rowOff>
    </xdr:to>
    <xdr:cxnSp macro="">
      <xdr:nvCxnSpPr>
        <xdr:cNvPr id="123" name="直線コネクタ 122"/>
        <xdr:cNvCxnSpPr/>
      </xdr:nvCxnSpPr>
      <xdr:spPr>
        <a:xfrm>
          <a:off x="16421100" y="2614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154432</xdr:rowOff>
    </xdr:from>
    <xdr:to>
      <xdr:col>24</xdr:col>
      <xdr:colOff>31750</xdr:colOff>
      <xdr:row>16</xdr:row>
      <xdr:rowOff>159004</xdr:rowOff>
    </xdr:to>
    <xdr:cxnSp macro="">
      <xdr:nvCxnSpPr>
        <xdr:cNvPr id="124" name="直線コネクタ 123"/>
        <xdr:cNvCxnSpPr/>
      </xdr:nvCxnSpPr>
      <xdr:spPr>
        <a:xfrm flipV="1">
          <a:off x="15671800" y="289763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89425</xdr:rowOff>
    </xdr:from>
    <xdr:ext cx="762000" cy="259045"/>
    <xdr:sp macro="" textlink="">
      <xdr:nvSpPr>
        <xdr:cNvPr id="125" name="物件費平均値テキスト"/>
        <xdr:cNvSpPr txBox="1"/>
      </xdr:nvSpPr>
      <xdr:spPr>
        <a:xfrm>
          <a:off x="16598900" y="283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117348</xdr:rowOff>
    </xdr:from>
    <xdr:to>
      <xdr:col>24</xdr:col>
      <xdr:colOff>82550</xdr:colOff>
      <xdr:row>17</xdr:row>
      <xdr:rowOff>47498</xdr:rowOff>
    </xdr:to>
    <xdr:sp macro="" textlink="">
      <xdr:nvSpPr>
        <xdr:cNvPr id="126" name="フローチャート : 判断 125"/>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159004</xdr:rowOff>
    </xdr:from>
    <xdr:to>
      <xdr:col>22</xdr:col>
      <xdr:colOff>565150</xdr:colOff>
      <xdr:row>16</xdr:row>
      <xdr:rowOff>168148</xdr:rowOff>
    </xdr:to>
    <xdr:cxnSp macro="">
      <xdr:nvCxnSpPr>
        <xdr:cNvPr id="127" name="直線コネクタ 126"/>
        <xdr:cNvCxnSpPr/>
      </xdr:nvCxnSpPr>
      <xdr:spPr>
        <a:xfrm flipV="1">
          <a:off x="14782800" y="29022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121920</xdr:rowOff>
    </xdr:from>
    <xdr:to>
      <xdr:col>22</xdr:col>
      <xdr:colOff>615950</xdr:colOff>
      <xdr:row>17</xdr:row>
      <xdr:rowOff>52070</xdr:rowOff>
    </xdr:to>
    <xdr:sp macro="" textlink="">
      <xdr:nvSpPr>
        <xdr:cNvPr id="128" name="フローチャート : 判断 127"/>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36847</xdr:rowOff>
    </xdr:from>
    <xdr:ext cx="736600" cy="259045"/>
    <xdr:sp macro="" textlink="">
      <xdr:nvSpPr>
        <xdr:cNvPr id="129" name="テキスト ボックス 128"/>
        <xdr:cNvSpPr txBox="1"/>
      </xdr:nvSpPr>
      <xdr:spPr>
        <a:xfrm>
          <a:off x="15290800" y="295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131572</xdr:rowOff>
    </xdr:from>
    <xdr:to>
      <xdr:col>21</xdr:col>
      <xdr:colOff>361950</xdr:colOff>
      <xdr:row>16</xdr:row>
      <xdr:rowOff>168148</xdr:rowOff>
    </xdr:to>
    <xdr:cxnSp macro="">
      <xdr:nvCxnSpPr>
        <xdr:cNvPr id="130" name="直線コネクタ 129"/>
        <xdr:cNvCxnSpPr/>
      </xdr:nvCxnSpPr>
      <xdr:spPr>
        <a:xfrm>
          <a:off x="13893800" y="2874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117348</xdr:rowOff>
    </xdr:from>
    <xdr:to>
      <xdr:col>21</xdr:col>
      <xdr:colOff>412750</xdr:colOff>
      <xdr:row>17</xdr:row>
      <xdr:rowOff>47498</xdr:rowOff>
    </xdr:to>
    <xdr:sp macro="" textlink="">
      <xdr:nvSpPr>
        <xdr:cNvPr id="131" name="フローチャート : 判断 130"/>
        <xdr:cNvSpPr/>
      </xdr:nvSpPr>
      <xdr:spPr>
        <a:xfrm>
          <a:off x="14732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57675</xdr:rowOff>
    </xdr:from>
    <xdr:ext cx="762000" cy="259045"/>
    <xdr:sp macro="" textlink="">
      <xdr:nvSpPr>
        <xdr:cNvPr id="132" name="テキスト ボックス 131"/>
        <xdr:cNvSpPr txBox="1"/>
      </xdr:nvSpPr>
      <xdr:spPr>
        <a:xfrm>
          <a:off x="14401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67564</xdr:rowOff>
    </xdr:from>
    <xdr:to>
      <xdr:col>20</xdr:col>
      <xdr:colOff>158750</xdr:colOff>
      <xdr:row>16</xdr:row>
      <xdr:rowOff>131572</xdr:rowOff>
    </xdr:to>
    <xdr:cxnSp macro="">
      <xdr:nvCxnSpPr>
        <xdr:cNvPr id="133" name="直線コネクタ 132"/>
        <xdr:cNvCxnSpPr/>
      </xdr:nvCxnSpPr>
      <xdr:spPr>
        <a:xfrm>
          <a:off x="13004800" y="28107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89916</xdr:rowOff>
    </xdr:from>
    <xdr:to>
      <xdr:col>20</xdr:col>
      <xdr:colOff>209550</xdr:colOff>
      <xdr:row>17</xdr:row>
      <xdr:rowOff>20066</xdr:rowOff>
    </xdr:to>
    <xdr:sp macro="" textlink="">
      <xdr:nvSpPr>
        <xdr:cNvPr id="134" name="フローチャート : 判断 133"/>
        <xdr:cNvSpPr/>
      </xdr:nvSpPr>
      <xdr:spPr>
        <a:xfrm>
          <a:off x="13843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4843</xdr:rowOff>
    </xdr:from>
    <xdr:ext cx="762000" cy="259045"/>
    <xdr:sp macro="" textlink="">
      <xdr:nvSpPr>
        <xdr:cNvPr id="135" name="テキスト ボックス 134"/>
        <xdr:cNvSpPr txBox="1"/>
      </xdr:nvSpPr>
      <xdr:spPr>
        <a:xfrm>
          <a:off x="135128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57912</xdr:rowOff>
    </xdr:from>
    <xdr:to>
      <xdr:col>19</xdr:col>
      <xdr:colOff>6350</xdr:colOff>
      <xdr:row>16</xdr:row>
      <xdr:rowOff>159512</xdr:rowOff>
    </xdr:to>
    <xdr:sp macro="" textlink="">
      <xdr:nvSpPr>
        <xdr:cNvPr id="136" name="フローチャート : 判断 135"/>
        <xdr:cNvSpPr/>
      </xdr:nvSpPr>
      <xdr:spPr>
        <a:xfrm>
          <a:off x="12954000" y="280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144289</xdr:rowOff>
    </xdr:from>
    <xdr:ext cx="762000" cy="259045"/>
    <xdr:sp macro="" textlink="">
      <xdr:nvSpPr>
        <xdr:cNvPr id="137" name="テキスト ボックス 136"/>
        <xdr:cNvSpPr txBox="1"/>
      </xdr:nvSpPr>
      <xdr:spPr>
        <a:xfrm>
          <a:off x="126238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103632</xdr:rowOff>
    </xdr:from>
    <xdr:to>
      <xdr:col>24</xdr:col>
      <xdr:colOff>82550</xdr:colOff>
      <xdr:row>17</xdr:row>
      <xdr:rowOff>33782</xdr:rowOff>
    </xdr:to>
    <xdr:sp macro="" textlink="">
      <xdr:nvSpPr>
        <xdr:cNvPr id="143" name="円/楕円 142"/>
        <xdr:cNvSpPr/>
      </xdr:nvSpPr>
      <xdr:spPr>
        <a:xfrm>
          <a:off x="164592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120159</xdr:rowOff>
    </xdr:from>
    <xdr:ext cx="762000" cy="259045"/>
    <xdr:sp macro="" textlink="">
      <xdr:nvSpPr>
        <xdr:cNvPr id="144" name="物件費該当値テキスト"/>
        <xdr:cNvSpPr txBox="1"/>
      </xdr:nvSpPr>
      <xdr:spPr>
        <a:xfrm>
          <a:off x="16598900" y="269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108204</xdr:rowOff>
    </xdr:from>
    <xdr:to>
      <xdr:col>22</xdr:col>
      <xdr:colOff>615950</xdr:colOff>
      <xdr:row>17</xdr:row>
      <xdr:rowOff>38354</xdr:rowOff>
    </xdr:to>
    <xdr:sp macro="" textlink="">
      <xdr:nvSpPr>
        <xdr:cNvPr id="145" name="円/楕円 144"/>
        <xdr:cNvSpPr/>
      </xdr:nvSpPr>
      <xdr:spPr>
        <a:xfrm>
          <a:off x="15621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48531</xdr:rowOff>
    </xdr:from>
    <xdr:ext cx="736600" cy="259045"/>
    <xdr:sp macro="" textlink="">
      <xdr:nvSpPr>
        <xdr:cNvPr id="146" name="テキスト ボックス 145"/>
        <xdr:cNvSpPr txBox="1"/>
      </xdr:nvSpPr>
      <xdr:spPr>
        <a:xfrm>
          <a:off x="15290800" y="2620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117348</xdr:rowOff>
    </xdr:from>
    <xdr:to>
      <xdr:col>21</xdr:col>
      <xdr:colOff>412750</xdr:colOff>
      <xdr:row>17</xdr:row>
      <xdr:rowOff>47498</xdr:rowOff>
    </xdr:to>
    <xdr:sp macro="" textlink="">
      <xdr:nvSpPr>
        <xdr:cNvPr id="147" name="円/楕円 146"/>
        <xdr:cNvSpPr/>
      </xdr:nvSpPr>
      <xdr:spPr>
        <a:xfrm>
          <a:off x="14732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32275</xdr:rowOff>
    </xdr:from>
    <xdr:ext cx="762000" cy="259045"/>
    <xdr:sp macro="" textlink="">
      <xdr:nvSpPr>
        <xdr:cNvPr id="148" name="テキスト ボックス 147"/>
        <xdr:cNvSpPr txBox="1"/>
      </xdr:nvSpPr>
      <xdr:spPr>
        <a:xfrm>
          <a:off x="14401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80772</xdr:rowOff>
    </xdr:from>
    <xdr:to>
      <xdr:col>20</xdr:col>
      <xdr:colOff>209550</xdr:colOff>
      <xdr:row>17</xdr:row>
      <xdr:rowOff>10922</xdr:rowOff>
    </xdr:to>
    <xdr:sp macro="" textlink="">
      <xdr:nvSpPr>
        <xdr:cNvPr id="149" name="円/楕円 148"/>
        <xdr:cNvSpPr/>
      </xdr:nvSpPr>
      <xdr:spPr>
        <a:xfrm>
          <a:off x="13843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21099</xdr:rowOff>
    </xdr:from>
    <xdr:ext cx="762000" cy="259045"/>
    <xdr:sp macro="" textlink="">
      <xdr:nvSpPr>
        <xdr:cNvPr id="150" name="テキスト ボックス 149"/>
        <xdr:cNvSpPr txBox="1"/>
      </xdr:nvSpPr>
      <xdr:spPr>
        <a:xfrm>
          <a:off x="13512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16764</xdr:rowOff>
    </xdr:from>
    <xdr:to>
      <xdr:col>19</xdr:col>
      <xdr:colOff>6350</xdr:colOff>
      <xdr:row>16</xdr:row>
      <xdr:rowOff>118364</xdr:rowOff>
    </xdr:to>
    <xdr:sp macro="" textlink="">
      <xdr:nvSpPr>
        <xdr:cNvPr id="151" name="円/楕円 150"/>
        <xdr:cNvSpPr/>
      </xdr:nvSpPr>
      <xdr:spPr>
        <a:xfrm>
          <a:off x="129540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128541</xdr:rowOff>
    </xdr:from>
    <xdr:ext cx="762000" cy="259045"/>
    <xdr:sp macro="" textlink="">
      <xdr:nvSpPr>
        <xdr:cNvPr id="152" name="テキスト ボックス 151"/>
        <xdr:cNvSpPr txBox="1"/>
      </xdr:nvSpPr>
      <xdr:spPr>
        <a:xfrm>
          <a:off x="12623800" y="2528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年度は</a:t>
          </a:r>
          <a:r>
            <a:rPr kumimoji="1" lang="en-US" altLang="ja-JP" sz="1100">
              <a:solidFill>
                <a:sysClr val="windowText" lastClr="000000"/>
              </a:solidFill>
              <a:effectLst/>
              <a:latin typeface="+mn-lt"/>
              <a:ea typeface="+mn-ea"/>
              <a:cs typeface="+mn-cs"/>
            </a:rPr>
            <a:t>8.2</a:t>
          </a:r>
          <a:r>
            <a:rPr kumimoji="1" lang="ja-JP" altLang="ja-JP" sz="1100">
              <a:solidFill>
                <a:sysClr val="windowText" lastClr="000000"/>
              </a:solidFill>
              <a:effectLst/>
              <a:latin typeface="+mn-lt"/>
              <a:ea typeface="+mn-ea"/>
              <a:cs typeface="+mn-cs"/>
            </a:rPr>
            <a:t>％と</a:t>
          </a:r>
          <a:r>
            <a:rPr kumimoji="1" lang="ja-JP" altLang="en-US" sz="1100">
              <a:solidFill>
                <a:sysClr val="windowText" lastClr="000000"/>
              </a:solidFill>
              <a:effectLst/>
              <a:latin typeface="+mn-lt"/>
              <a:ea typeface="+mn-ea"/>
              <a:cs typeface="+mn-cs"/>
            </a:rPr>
            <a:t>なり、</a:t>
          </a:r>
          <a:r>
            <a:rPr kumimoji="1" lang="ja-JP" altLang="ja-JP" sz="1100">
              <a:solidFill>
                <a:sysClr val="windowText" lastClr="000000"/>
              </a:solidFill>
              <a:effectLst/>
              <a:latin typeface="+mn-lt"/>
              <a:ea typeface="+mn-ea"/>
              <a:cs typeface="+mn-cs"/>
            </a:rPr>
            <a:t>扶助費が類似団体を上回っている</a:t>
          </a:r>
          <a:r>
            <a:rPr kumimoji="1" lang="ja-JP" altLang="en-US" sz="1100">
              <a:solidFill>
                <a:sysClr val="windowText" lastClr="000000"/>
              </a:solidFill>
              <a:effectLst/>
              <a:latin typeface="+mn-lt"/>
              <a:ea typeface="+mn-ea"/>
              <a:cs typeface="+mn-cs"/>
            </a:rPr>
            <a:t>。この主な要因として、</a:t>
          </a:r>
          <a:r>
            <a:rPr kumimoji="1" lang="ja-JP" altLang="ja-JP" sz="1100">
              <a:solidFill>
                <a:sysClr val="windowText" lastClr="000000"/>
              </a:solidFill>
              <a:effectLst/>
              <a:latin typeface="+mn-lt"/>
              <a:ea typeface="+mn-ea"/>
              <a:cs typeface="+mn-cs"/>
            </a:rPr>
            <a:t>児童数の増加による施設型給付費扶助、児童手当扶助、子ども医療費扶助の額が膨らんでいることが挙げられる。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社会保障費の増等により、扶助費の削減は難しい状況にあることから、事業を持続可能なものとするため、</a:t>
          </a:r>
          <a:r>
            <a:rPr kumimoji="1" lang="ja-JP" altLang="ja-JP" sz="1100">
              <a:solidFill>
                <a:sysClr val="windowText" lastClr="000000"/>
              </a:solidFill>
              <a:effectLst/>
              <a:latin typeface="+mn-lt"/>
              <a:ea typeface="+mn-ea"/>
              <a:cs typeface="+mn-cs"/>
            </a:rPr>
            <a:t>今後も企業誘致や土地区画整理事業により税収増加を図り、歳入の確保に努める。</a:t>
          </a:r>
          <a:endParaRPr lang="ja-JP" altLang="ja-JP" sz="1400">
            <a:solidFill>
              <a:sysClr val="windowText" lastClr="000000"/>
            </a:solidFill>
            <a:effectLst/>
          </a:endParaRPr>
        </a:p>
      </xdr:txBody>
    </xdr:sp>
    <xdr:clientData/>
  </xdr:twoCellAnchor>
  <xdr:oneCellAnchor>
    <xdr:from>
      <xdr:col>1</xdr:col>
      <xdr:colOff>28575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7" name="直線コネクタ 166"/>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8" name="テキスト ボックス 167"/>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9" name="直線コネクタ 168"/>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0" name="テキスト ボックス 169"/>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1" name="直線コネクタ 170"/>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2" name="テキスト ボックス 171"/>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3" name="直線コネクタ 172"/>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4" name="テキスト ボックス 173"/>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5" name="直線コネクタ 174"/>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6" name="テキスト ボックス 175"/>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8" name="テキスト ボックス 177"/>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62</xdr:row>
      <xdr:rowOff>12700</xdr:rowOff>
    </xdr:to>
    <xdr:cxnSp macro="">
      <xdr:nvCxnSpPr>
        <xdr:cNvPr id="180" name="直線コネクタ 179"/>
        <xdr:cNvCxnSpPr/>
      </xdr:nvCxnSpPr>
      <xdr:spPr>
        <a:xfrm flipV="1">
          <a:off x="4826000" y="89662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81"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82" name="直線コネクタ 181"/>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3"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4" name="直線コネクタ 183"/>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127000</xdr:rowOff>
    </xdr:from>
    <xdr:to>
      <xdr:col>7</xdr:col>
      <xdr:colOff>15875</xdr:colOff>
      <xdr:row>59</xdr:row>
      <xdr:rowOff>146050</xdr:rowOff>
    </xdr:to>
    <xdr:cxnSp macro="">
      <xdr:nvCxnSpPr>
        <xdr:cNvPr id="185" name="直線コネクタ 184"/>
        <xdr:cNvCxnSpPr/>
      </xdr:nvCxnSpPr>
      <xdr:spPr>
        <a:xfrm>
          <a:off x="3987800" y="9899650"/>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149877</xdr:rowOff>
    </xdr:from>
    <xdr:ext cx="762000" cy="259045"/>
    <xdr:sp macro="" textlink="">
      <xdr:nvSpPr>
        <xdr:cNvPr id="186" name="扶助費平均値テキスト"/>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133350</xdr:rowOff>
    </xdr:from>
    <xdr:to>
      <xdr:col>7</xdr:col>
      <xdr:colOff>66675</xdr:colOff>
      <xdr:row>56</xdr:row>
      <xdr:rowOff>63500</xdr:rowOff>
    </xdr:to>
    <xdr:sp macro="" textlink="">
      <xdr:nvSpPr>
        <xdr:cNvPr id="187" name="フローチャート : 判断 186"/>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127000</xdr:rowOff>
    </xdr:from>
    <xdr:to>
      <xdr:col>5</xdr:col>
      <xdr:colOff>549275</xdr:colOff>
      <xdr:row>58</xdr:row>
      <xdr:rowOff>127000</xdr:rowOff>
    </xdr:to>
    <xdr:cxnSp macro="">
      <xdr:nvCxnSpPr>
        <xdr:cNvPr id="188" name="直線コネクタ 187"/>
        <xdr:cNvCxnSpPr/>
      </xdr:nvCxnSpPr>
      <xdr:spPr>
        <a:xfrm flipV="1">
          <a:off x="3098800" y="98996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95250</xdr:rowOff>
    </xdr:from>
    <xdr:to>
      <xdr:col>5</xdr:col>
      <xdr:colOff>600075</xdr:colOff>
      <xdr:row>56</xdr:row>
      <xdr:rowOff>25400</xdr:rowOff>
    </xdr:to>
    <xdr:sp macro="" textlink="">
      <xdr:nvSpPr>
        <xdr:cNvPr id="189" name="フローチャート : 判断 188"/>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35577</xdr:rowOff>
    </xdr:from>
    <xdr:ext cx="736600" cy="259045"/>
    <xdr:sp macro="" textlink="">
      <xdr:nvSpPr>
        <xdr:cNvPr id="190" name="テキスト ボックス 189"/>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50800</xdr:rowOff>
    </xdr:from>
    <xdr:to>
      <xdr:col>4</xdr:col>
      <xdr:colOff>346075</xdr:colOff>
      <xdr:row>58</xdr:row>
      <xdr:rowOff>127000</xdr:rowOff>
    </xdr:to>
    <xdr:cxnSp macro="">
      <xdr:nvCxnSpPr>
        <xdr:cNvPr id="191" name="直線コネクタ 190"/>
        <xdr:cNvCxnSpPr/>
      </xdr:nvCxnSpPr>
      <xdr:spPr>
        <a:xfrm>
          <a:off x="2209800" y="999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57150</xdr:rowOff>
    </xdr:from>
    <xdr:to>
      <xdr:col>4</xdr:col>
      <xdr:colOff>396875</xdr:colOff>
      <xdr:row>55</xdr:row>
      <xdr:rowOff>158750</xdr:rowOff>
    </xdr:to>
    <xdr:sp macro="" textlink="">
      <xdr:nvSpPr>
        <xdr:cNvPr id="192" name="フローチャート : 判断 191"/>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168927</xdr:rowOff>
    </xdr:from>
    <xdr:ext cx="762000" cy="259045"/>
    <xdr:sp macro="" textlink="">
      <xdr:nvSpPr>
        <xdr:cNvPr id="193" name="テキスト ボックス 192"/>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127000</xdr:rowOff>
    </xdr:from>
    <xdr:to>
      <xdr:col>3</xdr:col>
      <xdr:colOff>142875</xdr:colOff>
      <xdr:row>58</xdr:row>
      <xdr:rowOff>50800</xdr:rowOff>
    </xdr:to>
    <xdr:cxnSp macro="">
      <xdr:nvCxnSpPr>
        <xdr:cNvPr id="194" name="直線コネクタ 193"/>
        <xdr:cNvCxnSpPr/>
      </xdr:nvCxnSpPr>
      <xdr:spPr>
        <a:xfrm>
          <a:off x="1320800" y="98996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0</xdr:rowOff>
    </xdr:from>
    <xdr:to>
      <xdr:col>3</xdr:col>
      <xdr:colOff>193675</xdr:colOff>
      <xdr:row>55</xdr:row>
      <xdr:rowOff>101600</xdr:rowOff>
    </xdr:to>
    <xdr:sp macro="" textlink="">
      <xdr:nvSpPr>
        <xdr:cNvPr id="195" name="フローチャート : 判断 194"/>
        <xdr:cNvSpPr/>
      </xdr:nvSpPr>
      <xdr:spPr>
        <a:xfrm>
          <a:off x="2159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111777</xdr:rowOff>
    </xdr:from>
    <xdr:ext cx="762000" cy="259045"/>
    <xdr:sp macro="" textlink="">
      <xdr:nvSpPr>
        <xdr:cNvPr id="196" name="テキスト ボックス 195"/>
        <xdr:cNvSpPr txBox="1"/>
      </xdr:nvSpPr>
      <xdr:spPr>
        <a:xfrm>
          <a:off x="1828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0</xdr:rowOff>
    </xdr:from>
    <xdr:to>
      <xdr:col>1</xdr:col>
      <xdr:colOff>676275</xdr:colOff>
      <xdr:row>55</xdr:row>
      <xdr:rowOff>101600</xdr:rowOff>
    </xdr:to>
    <xdr:sp macro="" textlink="">
      <xdr:nvSpPr>
        <xdr:cNvPr id="197" name="フローチャート : 判断 196"/>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111777</xdr:rowOff>
    </xdr:from>
    <xdr:ext cx="762000" cy="259045"/>
    <xdr:sp macro="" textlink="">
      <xdr:nvSpPr>
        <xdr:cNvPr id="198" name="テキスト ボックス 197"/>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59</xdr:row>
      <xdr:rowOff>95250</xdr:rowOff>
    </xdr:from>
    <xdr:to>
      <xdr:col>7</xdr:col>
      <xdr:colOff>66675</xdr:colOff>
      <xdr:row>60</xdr:row>
      <xdr:rowOff>25400</xdr:rowOff>
    </xdr:to>
    <xdr:sp macro="" textlink="">
      <xdr:nvSpPr>
        <xdr:cNvPr id="204" name="円/楕円 203"/>
        <xdr:cNvSpPr/>
      </xdr:nvSpPr>
      <xdr:spPr>
        <a:xfrm>
          <a:off x="4775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59</xdr:row>
      <xdr:rowOff>67327</xdr:rowOff>
    </xdr:from>
    <xdr:ext cx="762000" cy="259045"/>
    <xdr:sp macro="" textlink="">
      <xdr:nvSpPr>
        <xdr:cNvPr id="205" name="扶助費該当値テキスト"/>
        <xdr:cNvSpPr txBox="1"/>
      </xdr:nvSpPr>
      <xdr:spPr>
        <a:xfrm>
          <a:off x="4914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76200</xdr:rowOff>
    </xdr:from>
    <xdr:to>
      <xdr:col>5</xdr:col>
      <xdr:colOff>600075</xdr:colOff>
      <xdr:row>58</xdr:row>
      <xdr:rowOff>6350</xdr:rowOff>
    </xdr:to>
    <xdr:sp macro="" textlink="">
      <xdr:nvSpPr>
        <xdr:cNvPr id="206" name="円/楕円 205"/>
        <xdr:cNvSpPr/>
      </xdr:nvSpPr>
      <xdr:spPr>
        <a:xfrm>
          <a:off x="3937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162577</xdr:rowOff>
    </xdr:from>
    <xdr:ext cx="736600" cy="259045"/>
    <xdr:sp macro="" textlink="">
      <xdr:nvSpPr>
        <xdr:cNvPr id="207" name="テキスト ボックス 206"/>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76200</xdr:rowOff>
    </xdr:from>
    <xdr:to>
      <xdr:col>4</xdr:col>
      <xdr:colOff>396875</xdr:colOff>
      <xdr:row>59</xdr:row>
      <xdr:rowOff>6350</xdr:rowOff>
    </xdr:to>
    <xdr:sp macro="" textlink="">
      <xdr:nvSpPr>
        <xdr:cNvPr id="208" name="円/楕円 207"/>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162577</xdr:rowOff>
    </xdr:from>
    <xdr:ext cx="762000" cy="259045"/>
    <xdr:sp macro="" textlink="">
      <xdr:nvSpPr>
        <xdr:cNvPr id="209" name="テキスト ボックス 208"/>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0</xdr:rowOff>
    </xdr:from>
    <xdr:to>
      <xdr:col>3</xdr:col>
      <xdr:colOff>193675</xdr:colOff>
      <xdr:row>58</xdr:row>
      <xdr:rowOff>101600</xdr:rowOff>
    </xdr:to>
    <xdr:sp macro="" textlink="">
      <xdr:nvSpPr>
        <xdr:cNvPr id="210" name="円/楕円 209"/>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86377</xdr:rowOff>
    </xdr:from>
    <xdr:ext cx="762000" cy="259045"/>
    <xdr:sp macro="" textlink="">
      <xdr:nvSpPr>
        <xdr:cNvPr id="211" name="テキスト ボックス 210"/>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76200</xdr:rowOff>
    </xdr:from>
    <xdr:to>
      <xdr:col>1</xdr:col>
      <xdr:colOff>676275</xdr:colOff>
      <xdr:row>58</xdr:row>
      <xdr:rowOff>6350</xdr:rowOff>
    </xdr:to>
    <xdr:sp macro="" textlink="">
      <xdr:nvSpPr>
        <xdr:cNvPr id="212" name="円/楕円 211"/>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162577</xdr:rowOff>
    </xdr:from>
    <xdr:ext cx="762000" cy="259045"/>
    <xdr:sp macro="" textlink="">
      <xdr:nvSpPr>
        <xdr:cNvPr id="213" name="テキスト ボックス 212"/>
        <xdr:cNvSpPr txBox="1"/>
      </xdr:nvSpPr>
      <xdr:spPr>
        <a:xfrm>
          <a:off x="939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その他の経常収支比率は類似団体と同程度に推移しており、平成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年度は</a:t>
          </a:r>
          <a:r>
            <a:rPr kumimoji="1" lang="en-US" altLang="ja-JP" sz="1100">
              <a:solidFill>
                <a:sysClr val="windowText" lastClr="000000"/>
              </a:solidFill>
              <a:effectLst/>
              <a:latin typeface="+mn-lt"/>
              <a:ea typeface="+mn-ea"/>
              <a:cs typeface="+mn-cs"/>
            </a:rPr>
            <a:t>14.4</a:t>
          </a:r>
          <a:r>
            <a:rPr kumimoji="1" lang="ja-JP" altLang="ja-JP" sz="1100">
              <a:solidFill>
                <a:sysClr val="windowText" lastClr="000000"/>
              </a:solidFill>
              <a:effectLst/>
              <a:latin typeface="+mn-lt"/>
              <a:ea typeface="+mn-ea"/>
              <a:cs typeface="+mn-cs"/>
            </a:rPr>
            <a:t>％となっている。繰出金</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増加傾向にあるため、公共下水道事業においては接続率を増やすことで使用料を確保し、国民健康保険事業においても保険料の適正化を図ることなどで、税収を主な財源とする普通会計の負担を減少させるよう努める。</a:t>
          </a:r>
          <a:endParaRPr lang="ja-JP" altLang="ja-JP" sz="1400">
            <a:solidFill>
              <a:sysClr val="windowText" lastClr="000000"/>
            </a:solidFill>
            <a:effectLst/>
          </a:endParaRPr>
        </a:p>
      </xdr:txBody>
    </xdr:sp>
    <xdr:clientData/>
  </xdr:twoCellAnchor>
  <xdr:oneCellAnchor>
    <xdr:from>
      <xdr:col>18</xdr:col>
      <xdr:colOff>44450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8" name="直線コネクタ 227"/>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9" name="テキスト ボックス 228"/>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0" name="直線コネクタ 229"/>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1" name="テキスト ボックス 230"/>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2" name="直線コネクタ 231"/>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3" name="テキスト ボックス 232"/>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4" name="直線コネクタ 233"/>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5" name="テキスト ボックス 234"/>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127000</xdr:rowOff>
    </xdr:from>
    <xdr:to>
      <xdr:col>24</xdr:col>
      <xdr:colOff>31750</xdr:colOff>
      <xdr:row>60</xdr:row>
      <xdr:rowOff>40132</xdr:rowOff>
    </xdr:to>
    <xdr:cxnSp macro="">
      <xdr:nvCxnSpPr>
        <xdr:cNvPr id="238" name="直線コネクタ 237"/>
        <xdr:cNvCxnSpPr/>
      </xdr:nvCxnSpPr>
      <xdr:spPr>
        <a:xfrm flipV="1">
          <a:off x="16510000" y="9385300"/>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12209</xdr:rowOff>
    </xdr:from>
    <xdr:ext cx="762000" cy="259045"/>
    <xdr:sp macro="" textlink="">
      <xdr:nvSpPr>
        <xdr:cNvPr id="239" name="その他最小値テキスト"/>
        <xdr:cNvSpPr txBox="1"/>
      </xdr:nvSpPr>
      <xdr:spPr>
        <a:xfrm>
          <a:off x="16598900" y="10299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628650</xdr:colOff>
      <xdr:row>60</xdr:row>
      <xdr:rowOff>40132</xdr:rowOff>
    </xdr:from>
    <xdr:to>
      <xdr:col>24</xdr:col>
      <xdr:colOff>120650</xdr:colOff>
      <xdr:row>60</xdr:row>
      <xdr:rowOff>40132</xdr:rowOff>
    </xdr:to>
    <xdr:cxnSp macro="">
      <xdr:nvCxnSpPr>
        <xdr:cNvPr id="240" name="直線コネクタ 239"/>
        <xdr:cNvCxnSpPr/>
      </xdr:nvCxnSpPr>
      <xdr:spPr>
        <a:xfrm>
          <a:off x="16421100" y="1032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41927</xdr:rowOff>
    </xdr:from>
    <xdr:ext cx="762000" cy="259045"/>
    <xdr:sp macro="" textlink="">
      <xdr:nvSpPr>
        <xdr:cNvPr id="241" name="その他最大値テキスト"/>
        <xdr:cNvSpPr txBox="1"/>
      </xdr:nvSpPr>
      <xdr:spPr>
        <a:xfrm>
          <a:off x="165989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23</xdr:col>
      <xdr:colOff>628650</xdr:colOff>
      <xdr:row>54</xdr:row>
      <xdr:rowOff>127000</xdr:rowOff>
    </xdr:from>
    <xdr:to>
      <xdr:col>24</xdr:col>
      <xdr:colOff>120650</xdr:colOff>
      <xdr:row>54</xdr:row>
      <xdr:rowOff>127000</xdr:rowOff>
    </xdr:to>
    <xdr:cxnSp macro="">
      <xdr:nvCxnSpPr>
        <xdr:cNvPr id="242" name="直線コネクタ 241"/>
        <xdr:cNvCxnSpPr/>
      </xdr:nvCxnSpPr>
      <xdr:spPr>
        <a:xfrm>
          <a:off x="16421100" y="938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145288</xdr:rowOff>
    </xdr:from>
    <xdr:to>
      <xdr:col>24</xdr:col>
      <xdr:colOff>31750</xdr:colOff>
      <xdr:row>57</xdr:row>
      <xdr:rowOff>42418</xdr:rowOff>
    </xdr:to>
    <xdr:cxnSp macro="">
      <xdr:nvCxnSpPr>
        <xdr:cNvPr id="243" name="直線コネクタ 242"/>
        <xdr:cNvCxnSpPr/>
      </xdr:nvCxnSpPr>
      <xdr:spPr>
        <a:xfrm>
          <a:off x="15671800" y="974648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161307</xdr:rowOff>
    </xdr:from>
    <xdr:ext cx="762000" cy="259045"/>
    <xdr:sp macro="" textlink="">
      <xdr:nvSpPr>
        <xdr:cNvPr id="244" name="その他平均値テキスト"/>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144780</xdr:rowOff>
    </xdr:from>
    <xdr:to>
      <xdr:col>24</xdr:col>
      <xdr:colOff>82550</xdr:colOff>
      <xdr:row>57</xdr:row>
      <xdr:rowOff>74930</xdr:rowOff>
    </xdr:to>
    <xdr:sp macro="" textlink="">
      <xdr:nvSpPr>
        <xdr:cNvPr id="245" name="フローチャート : 判断 244"/>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140716</xdr:rowOff>
    </xdr:from>
    <xdr:to>
      <xdr:col>22</xdr:col>
      <xdr:colOff>565150</xdr:colOff>
      <xdr:row>56</xdr:row>
      <xdr:rowOff>145288</xdr:rowOff>
    </xdr:to>
    <xdr:cxnSp macro="">
      <xdr:nvCxnSpPr>
        <xdr:cNvPr id="246" name="直線コネクタ 245"/>
        <xdr:cNvCxnSpPr/>
      </xdr:nvCxnSpPr>
      <xdr:spPr>
        <a:xfrm>
          <a:off x="14782800" y="97419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117348</xdr:rowOff>
    </xdr:from>
    <xdr:to>
      <xdr:col>22</xdr:col>
      <xdr:colOff>615950</xdr:colOff>
      <xdr:row>57</xdr:row>
      <xdr:rowOff>47498</xdr:rowOff>
    </xdr:to>
    <xdr:sp macro="" textlink="">
      <xdr:nvSpPr>
        <xdr:cNvPr id="247" name="フローチャート : 判断 246"/>
        <xdr:cNvSpPr/>
      </xdr:nvSpPr>
      <xdr:spPr>
        <a:xfrm>
          <a:off x="15621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32275</xdr:rowOff>
    </xdr:from>
    <xdr:ext cx="736600" cy="259045"/>
    <xdr:sp macro="" textlink="">
      <xdr:nvSpPr>
        <xdr:cNvPr id="248" name="テキスト ボックス 247"/>
        <xdr:cNvSpPr txBox="1"/>
      </xdr:nvSpPr>
      <xdr:spPr>
        <a:xfrm>
          <a:off x="15290800" y="9804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117856</xdr:rowOff>
    </xdr:from>
    <xdr:to>
      <xdr:col>21</xdr:col>
      <xdr:colOff>361950</xdr:colOff>
      <xdr:row>56</xdr:row>
      <xdr:rowOff>140716</xdr:rowOff>
    </xdr:to>
    <xdr:cxnSp macro="">
      <xdr:nvCxnSpPr>
        <xdr:cNvPr id="249" name="直線コネクタ 248"/>
        <xdr:cNvCxnSpPr/>
      </xdr:nvCxnSpPr>
      <xdr:spPr>
        <a:xfrm>
          <a:off x="13893800" y="97190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121920</xdr:rowOff>
    </xdr:from>
    <xdr:to>
      <xdr:col>21</xdr:col>
      <xdr:colOff>412750</xdr:colOff>
      <xdr:row>57</xdr:row>
      <xdr:rowOff>52070</xdr:rowOff>
    </xdr:to>
    <xdr:sp macro="" textlink="">
      <xdr:nvSpPr>
        <xdr:cNvPr id="250" name="フローチャート : 判断 249"/>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36847</xdr:rowOff>
    </xdr:from>
    <xdr:ext cx="762000" cy="259045"/>
    <xdr:sp macro="" textlink="">
      <xdr:nvSpPr>
        <xdr:cNvPr id="251" name="テキスト ボックス 250"/>
        <xdr:cNvSpPr txBox="1"/>
      </xdr:nvSpPr>
      <xdr:spPr>
        <a:xfrm>
          <a:off x="14401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117856</xdr:rowOff>
    </xdr:from>
    <xdr:to>
      <xdr:col>20</xdr:col>
      <xdr:colOff>158750</xdr:colOff>
      <xdr:row>57</xdr:row>
      <xdr:rowOff>14986</xdr:rowOff>
    </xdr:to>
    <xdr:cxnSp macro="">
      <xdr:nvCxnSpPr>
        <xdr:cNvPr id="252" name="直線コネクタ 251"/>
        <xdr:cNvCxnSpPr/>
      </xdr:nvCxnSpPr>
      <xdr:spPr>
        <a:xfrm flipV="1">
          <a:off x="13004800" y="97190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89916</xdr:rowOff>
    </xdr:from>
    <xdr:to>
      <xdr:col>20</xdr:col>
      <xdr:colOff>209550</xdr:colOff>
      <xdr:row>57</xdr:row>
      <xdr:rowOff>20066</xdr:rowOff>
    </xdr:to>
    <xdr:sp macro="" textlink="">
      <xdr:nvSpPr>
        <xdr:cNvPr id="253" name="フローチャート : 判断 252"/>
        <xdr:cNvSpPr/>
      </xdr:nvSpPr>
      <xdr:spPr>
        <a:xfrm>
          <a:off x="13843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4843</xdr:rowOff>
    </xdr:from>
    <xdr:ext cx="762000" cy="259045"/>
    <xdr:sp macro="" textlink="">
      <xdr:nvSpPr>
        <xdr:cNvPr id="254" name="テキスト ボックス 253"/>
        <xdr:cNvSpPr txBox="1"/>
      </xdr:nvSpPr>
      <xdr:spPr>
        <a:xfrm>
          <a:off x="13512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89916</xdr:rowOff>
    </xdr:from>
    <xdr:to>
      <xdr:col>19</xdr:col>
      <xdr:colOff>6350</xdr:colOff>
      <xdr:row>57</xdr:row>
      <xdr:rowOff>20066</xdr:rowOff>
    </xdr:to>
    <xdr:sp macro="" textlink="">
      <xdr:nvSpPr>
        <xdr:cNvPr id="255" name="フローチャート : 判断 254"/>
        <xdr:cNvSpPr/>
      </xdr:nvSpPr>
      <xdr:spPr>
        <a:xfrm>
          <a:off x="12954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30243</xdr:rowOff>
    </xdr:from>
    <xdr:ext cx="762000" cy="259045"/>
    <xdr:sp macro="" textlink="">
      <xdr:nvSpPr>
        <xdr:cNvPr id="256" name="テキスト ボックス 255"/>
        <xdr:cNvSpPr txBox="1"/>
      </xdr:nvSpPr>
      <xdr:spPr>
        <a:xfrm>
          <a:off x="12623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163068</xdr:rowOff>
    </xdr:from>
    <xdr:to>
      <xdr:col>24</xdr:col>
      <xdr:colOff>82550</xdr:colOff>
      <xdr:row>57</xdr:row>
      <xdr:rowOff>93218</xdr:rowOff>
    </xdr:to>
    <xdr:sp macro="" textlink="">
      <xdr:nvSpPr>
        <xdr:cNvPr id="262" name="円/楕円 261"/>
        <xdr:cNvSpPr/>
      </xdr:nvSpPr>
      <xdr:spPr>
        <a:xfrm>
          <a:off x="164592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135145</xdr:rowOff>
    </xdr:from>
    <xdr:ext cx="762000" cy="259045"/>
    <xdr:sp macro="" textlink="">
      <xdr:nvSpPr>
        <xdr:cNvPr id="263" name="その他該当値テキスト"/>
        <xdr:cNvSpPr txBox="1"/>
      </xdr:nvSpPr>
      <xdr:spPr>
        <a:xfrm>
          <a:off x="16598900" y="973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94488</xdr:rowOff>
    </xdr:from>
    <xdr:to>
      <xdr:col>22</xdr:col>
      <xdr:colOff>615950</xdr:colOff>
      <xdr:row>57</xdr:row>
      <xdr:rowOff>24638</xdr:rowOff>
    </xdr:to>
    <xdr:sp macro="" textlink="">
      <xdr:nvSpPr>
        <xdr:cNvPr id="264" name="円/楕円 263"/>
        <xdr:cNvSpPr/>
      </xdr:nvSpPr>
      <xdr:spPr>
        <a:xfrm>
          <a:off x="15621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34815</xdr:rowOff>
    </xdr:from>
    <xdr:ext cx="736600" cy="259045"/>
    <xdr:sp macro="" textlink="">
      <xdr:nvSpPr>
        <xdr:cNvPr id="265" name="テキスト ボックス 264"/>
        <xdr:cNvSpPr txBox="1"/>
      </xdr:nvSpPr>
      <xdr:spPr>
        <a:xfrm>
          <a:off x="15290800" y="946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89916</xdr:rowOff>
    </xdr:from>
    <xdr:to>
      <xdr:col>21</xdr:col>
      <xdr:colOff>412750</xdr:colOff>
      <xdr:row>57</xdr:row>
      <xdr:rowOff>20066</xdr:rowOff>
    </xdr:to>
    <xdr:sp macro="" textlink="">
      <xdr:nvSpPr>
        <xdr:cNvPr id="266" name="円/楕円 265"/>
        <xdr:cNvSpPr/>
      </xdr:nvSpPr>
      <xdr:spPr>
        <a:xfrm>
          <a:off x="14732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30243</xdr:rowOff>
    </xdr:from>
    <xdr:ext cx="762000" cy="259045"/>
    <xdr:sp macro="" textlink="">
      <xdr:nvSpPr>
        <xdr:cNvPr id="267" name="テキスト ボックス 266"/>
        <xdr:cNvSpPr txBox="1"/>
      </xdr:nvSpPr>
      <xdr:spPr>
        <a:xfrm>
          <a:off x="14401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67056</xdr:rowOff>
    </xdr:from>
    <xdr:to>
      <xdr:col>20</xdr:col>
      <xdr:colOff>209550</xdr:colOff>
      <xdr:row>56</xdr:row>
      <xdr:rowOff>168656</xdr:rowOff>
    </xdr:to>
    <xdr:sp macro="" textlink="">
      <xdr:nvSpPr>
        <xdr:cNvPr id="268" name="円/楕円 267"/>
        <xdr:cNvSpPr/>
      </xdr:nvSpPr>
      <xdr:spPr>
        <a:xfrm>
          <a:off x="13843000" y="966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7383</xdr:rowOff>
    </xdr:from>
    <xdr:ext cx="762000" cy="259045"/>
    <xdr:sp macro="" textlink="">
      <xdr:nvSpPr>
        <xdr:cNvPr id="269" name="テキスト ボックス 268"/>
        <xdr:cNvSpPr txBox="1"/>
      </xdr:nvSpPr>
      <xdr:spPr>
        <a:xfrm>
          <a:off x="13512800" y="943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135636</xdr:rowOff>
    </xdr:from>
    <xdr:to>
      <xdr:col>19</xdr:col>
      <xdr:colOff>6350</xdr:colOff>
      <xdr:row>57</xdr:row>
      <xdr:rowOff>65786</xdr:rowOff>
    </xdr:to>
    <xdr:sp macro="" textlink="">
      <xdr:nvSpPr>
        <xdr:cNvPr id="270" name="円/楕円 269"/>
        <xdr:cNvSpPr/>
      </xdr:nvSpPr>
      <xdr:spPr>
        <a:xfrm>
          <a:off x="12954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50563</xdr:rowOff>
    </xdr:from>
    <xdr:ext cx="762000" cy="259045"/>
    <xdr:sp macro="" textlink="">
      <xdr:nvSpPr>
        <xdr:cNvPr id="271" name="テキスト ボックス 270"/>
        <xdr:cNvSpPr txBox="1"/>
      </xdr:nvSpPr>
      <xdr:spPr>
        <a:xfrm>
          <a:off x="12623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類似団体と同程度に推移しており、平成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年度は</a:t>
          </a:r>
          <a:r>
            <a:rPr kumimoji="1" lang="en-US" altLang="ja-JP" sz="1100">
              <a:solidFill>
                <a:sysClr val="windowText" lastClr="000000"/>
              </a:solidFill>
              <a:effectLst/>
              <a:latin typeface="+mn-lt"/>
              <a:ea typeface="+mn-ea"/>
              <a:cs typeface="+mn-cs"/>
            </a:rPr>
            <a:t>15.1</a:t>
          </a:r>
          <a:r>
            <a:rPr kumimoji="1" lang="ja-JP" altLang="ja-JP" sz="1100">
              <a:solidFill>
                <a:sysClr val="windowText" lastClr="000000"/>
              </a:solidFill>
              <a:effectLst/>
              <a:latin typeface="+mn-lt"/>
              <a:ea typeface="+mn-ea"/>
              <a:cs typeface="+mn-cs"/>
            </a:rPr>
            <a:t>％となっている。今後も補助金等に関しては、交付団体の個別の状況を見ながら</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補助金を交付するのが適当な事業を行っているのか検討分析し、不適当な補助金は見直しや廃止を行うよう努める。</a:t>
          </a:r>
          <a:endParaRPr lang="ja-JP" altLang="ja-JP" sz="1400">
            <a:solidFill>
              <a:sysClr val="windowText" lastClr="000000"/>
            </a:solidFill>
            <a:effectLst/>
          </a:endParaRPr>
        </a:p>
      </xdr:txBody>
    </xdr:sp>
    <xdr:clientData/>
  </xdr:twoCellAnchor>
  <xdr:oneCellAnchor>
    <xdr:from>
      <xdr:col>18</xdr:col>
      <xdr:colOff>44450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136144</xdr:rowOff>
    </xdr:from>
    <xdr:to>
      <xdr:col>24</xdr:col>
      <xdr:colOff>31750</xdr:colOff>
      <xdr:row>40</xdr:row>
      <xdr:rowOff>104140</xdr:rowOff>
    </xdr:to>
    <xdr:cxnSp macro="">
      <xdr:nvCxnSpPr>
        <xdr:cNvPr id="296" name="直線コネクタ 295"/>
        <xdr:cNvCxnSpPr/>
      </xdr:nvCxnSpPr>
      <xdr:spPr>
        <a:xfrm flipV="1">
          <a:off x="16510000" y="5965444"/>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76217</xdr:rowOff>
    </xdr:from>
    <xdr:ext cx="762000" cy="259045"/>
    <xdr:sp macro="" textlink="">
      <xdr:nvSpPr>
        <xdr:cNvPr id="297"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23</xdr:col>
      <xdr:colOff>628650</xdr:colOff>
      <xdr:row>40</xdr:row>
      <xdr:rowOff>104140</xdr:rowOff>
    </xdr:from>
    <xdr:to>
      <xdr:col>24</xdr:col>
      <xdr:colOff>120650</xdr:colOff>
      <xdr:row>40</xdr:row>
      <xdr:rowOff>104140</xdr:rowOff>
    </xdr:to>
    <xdr:cxnSp macro="">
      <xdr:nvCxnSpPr>
        <xdr:cNvPr id="298" name="直線コネクタ 297"/>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51071</xdr:rowOff>
    </xdr:from>
    <xdr:ext cx="762000" cy="259045"/>
    <xdr:sp macro="" textlink="">
      <xdr:nvSpPr>
        <xdr:cNvPr id="299" name="補助費等最大値テキスト"/>
        <xdr:cNvSpPr txBox="1"/>
      </xdr:nvSpPr>
      <xdr:spPr>
        <a:xfrm>
          <a:off x="16598900" y="5708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23</xdr:col>
      <xdr:colOff>628650</xdr:colOff>
      <xdr:row>34</xdr:row>
      <xdr:rowOff>136144</xdr:rowOff>
    </xdr:from>
    <xdr:to>
      <xdr:col>24</xdr:col>
      <xdr:colOff>120650</xdr:colOff>
      <xdr:row>34</xdr:row>
      <xdr:rowOff>136144</xdr:rowOff>
    </xdr:to>
    <xdr:cxnSp macro="">
      <xdr:nvCxnSpPr>
        <xdr:cNvPr id="300" name="直線コネクタ 299"/>
        <xdr:cNvCxnSpPr/>
      </xdr:nvCxnSpPr>
      <xdr:spPr>
        <a:xfrm>
          <a:off x="16421100" y="5965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74422</xdr:rowOff>
    </xdr:from>
    <xdr:to>
      <xdr:col>24</xdr:col>
      <xdr:colOff>31750</xdr:colOff>
      <xdr:row>37</xdr:row>
      <xdr:rowOff>74422</xdr:rowOff>
    </xdr:to>
    <xdr:cxnSp macro="">
      <xdr:nvCxnSpPr>
        <xdr:cNvPr id="301" name="直線コネクタ 300"/>
        <xdr:cNvCxnSpPr/>
      </xdr:nvCxnSpPr>
      <xdr:spPr>
        <a:xfrm>
          <a:off x="15671800" y="6418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8145</xdr:rowOff>
    </xdr:from>
    <xdr:ext cx="762000" cy="259045"/>
    <xdr:sp macro="" textlink="">
      <xdr:nvSpPr>
        <xdr:cNvPr id="302" name="補助費等平均値テキスト"/>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303" name="フローチャート : 判断 302"/>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74422</xdr:rowOff>
    </xdr:from>
    <xdr:to>
      <xdr:col>22</xdr:col>
      <xdr:colOff>565150</xdr:colOff>
      <xdr:row>37</xdr:row>
      <xdr:rowOff>83566</xdr:rowOff>
    </xdr:to>
    <xdr:cxnSp macro="">
      <xdr:nvCxnSpPr>
        <xdr:cNvPr id="304" name="直線コネクタ 303"/>
        <xdr:cNvCxnSpPr/>
      </xdr:nvCxnSpPr>
      <xdr:spPr>
        <a:xfrm flipV="1">
          <a:off x="14782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762</xdr:rowOff>
    </xdr:from>
    <xdr:to>
      <xdr:col>22</xdr:col>
      <xdr:colOff>615950</xdr:colOff>
      <xdr:row>37</xdr:row>
      <xdr:rowOff>102362</xdr:rowOff>
    </xdr:to>
    <xdr:sp macro="" textlink="">
      <xdr:nvSpPr>
        <xdr:cNvPr id="305" name="フローチャート : 判断 304"/>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112539</xdr:rowOff>
    </xdr:from>
    <xdr:ext cx="736600" cy="259045"/>
    <xdr:sp macro="" textlink="">
      <xdr:nvSpPr>
        <xdr:cNvPr id="306" name="テキスト ボックス 305"/>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10414</xdr:rowOff>
    </xdr:from>
    <xdr:to>
      <xdr:col>21</xdr:col>
      <xdr:colOff>361950</xdr:colOff>
      <xdr:row>37</xdr:row>
      <xdr:rowOff>83566</xdr:rowOff>
    </xdr:to>
    <xdr:cxnSp macro="">
      <xdr:nvCxnSpPr>
        <xdr:cNvPr id="307" name="直線コネクタ 306"/>
        <xdr:cNvCxnSpPr/>
      </xdr:nvCxnSpPr>
      <xdr:spPr>
        <a:xfrm>
          <a:off x="13893800" y="63540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163068</xdr:rowOff>
    </xdr:from>
    <xdr:to>
      <xdr:col>21</xdr:col>
      <xdr:colOff>412750</xdr:colOff>
      <xdr:row>37</xdr:row>
      <xdr:rowOff>93218</xdr:rowOff>
    </xdr:to>
    <xdr:sp macro="" textlink="">
      <xdr:nvSpPr>
        <xdr:cNvPr id="308" name="フローチャート : 判断 307"/>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103395</xdr:rowOff>
    </xdr:from>
    <xdr:ext cx="762000" cy="259045"/>
    <xdr:sp macro="" textlink="">
      <xdr:nvSpPr>
        <xdr:cNvPr id="309" name="テキスト ボックス 308"/>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163576</xdr:rowOff>
    </xdr:from>
    <xdr:to>
      <xdr:col>20</xdr:col>
      <xdr:colOff>158750</xdr:colOff>
      <xdr:row>37</xdr:row>
      <xdr:rowOff>10414</xdr:rowOff>
    </xdr:to>
    <xdr:cxnSp macro="">
      <xdr:nvCxnSpPr>
        <xdr:cNvPr id="310" name="直線コネクタ 309"/>
        <xdr:cNvCxnSpPr/>
      </xdr:nvCxnSpPr>
      <xdr:spPr>
        <a:xfrm>
          <a:off x="13004800" y="63357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149352</xdr:rowOff>
    </xdr:from>
    <xdr:to>
      <xdr:col>20</xdr:col>
      <xdr:colOff>209550</xdr:colOff>
      <xdr:row>37</xdr:row>
      <xdr:rowOff>79502</xdr:rowOff>
    </xdr:to>
    <xdr:sp macro="" textlink="">
      <xdr:nvSpPr>
        <xdr:cNvPr id="311" name="フローチャート : 判断 310"/>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64279</xdr:rowOff>
    </xdr:from>
    <xdr:ext cx="762000" cy="259045"/>
    <xdr:sp macro="" textlink="">
      <xdr:nvSpPr>
        <xdr:cNvPr id="312" name="テキスト ボックス 311"/>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149352</xdr:rowOff>
    </xdr:from>
    <xdr:to>
      <xdr:col>19</xdr:col>
      <xdr:colOff>6350</xdr:colOff>
      <xdr:row>37</xdr:row>
      <xdr:rowOff>79502</xdr:rowOff>
    </xdr:to>
    <xdr:sp macro="" textlink="">
      <xdr:nvSpPr>
        <xdr:cNvPr id="313" name="フローチャート : 判断 312"/>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64279</xdr:rowOff>
    </xdr:from>
    <xdr:ext cx="762000" cy="259045"/>
    <xdr:sp macro="" textlink="">
      <xdr:nvSpPr>
        <xdr:cNvPr id="314" name="テキスト ボックス 313"/>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23622</xdr:rowOff>
    </xdr:from>
    <xdr:to>
      <xdr:col>24</xdr:col>
      <xdr:colOff>82550</xdr:colOff>
      <xdr:row>37</xdr:row>
      <xdr:rowOff>125222</xdr:rowOff>
    </xdr:to>
    <xdr:sp macro="" textlink="">
      <xdr:nvSpPr>
        <xdr:cNvPr id="320" name="円/楕円 319"/>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167149</xdr:rowOff>
    </xdr:from>
    <xdr:ext cx="762000" cy="259045"/>
    <xdr:sp macro="" textlink="">
      <xdr:nvSpPr>
        <xdr:cNvPr id="321" name="補助費等該当値テキスト"/>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23622</xdr:rowOff>
    </xdr:from>
    <xdr:to>
      <xdr:col>22</xdr:col>
      <xdr:colOff>615950</xdr:colOff>
      <xdr:row>37</xdr:row>
      <xdr:rowOff>125222</xdr:rowOff>
    </xdr:to>
    <xdr:sp macro="" textlink="">
      <xdr:nvSpPr>
        <xdr:cNvPr id="322" name="円/楕円 321"/>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109999</xdr:rowOff>
    </xdr:from>
    <xdr:ext cx="736600" cy="259045"/>
    <xdr:sp macro="" textlink="">
      <xdr:nvSpPr>
        <xdr:cNvPr id="323" name="テキスト ボックス 322"/>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32766</xdr:rowOff>
    </xdr:from>
    <xdr:to>
      <xdr:col>21</xdr:col>
      <xdr:colOff>412750</xdr:colOff>
      <xdr:row>37</xdr:row>
      <xdr:rowOff>134366</xdr:rowOff>
    </xdr:to>
    <xdr:sp macro="" textlink="">
      <xdr:nvSpPr>
        <xdr:cNvPr id="324" name="円/楕円 323"/>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119143</xdr:rowOff>
    </xdr:from>
    <xdr:ext cx="762000" cy="259045"/>
    <xdr:sp macro="" textlink="">
      <xdr:nvSpPr>
        <xdr:cNvPr id="325" name="テキスト ボックス 324"/>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131064</xdr:rowOff>
    </xdr:from>
    <xdr:to>
      <xdr:col>20</xdr:col>
      <xdr:colOff>209550</xdr:colOff>
      <xdr:row>37</xdr:row>
      <xdr:rowOff>61214</xdr:rowOff>
    </xdr:to>
    <xdr:sp macro="" textlink="">
      <xdr:nvSpPr>
        <xdr:cNvPr id="326" name="円/楕円 325"/>
        <xdr:cNvSpPr/>
      </xdr:nvSpPr>
      <xdr:spPr>
        <a:xfrm>
          <a:off x="13843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71391</xdr:rowOff>
    </xdr:from>
    <xdr:ext cx="762000" cy="259045"/>
    <xdr:sp macro="" textlink="">
      <xdr:nvSpPr>
        <xdr:cNvPr id="327" name="テキスト ボックス 326"/>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112776</xdr:rowOff>
    </xdr:from>
    <xdr:to>
      <xdr:col>19</xdr:col>
      <xdr:colOff>6350</xdr:colOff>
      <xdr:row>37</xdr:row>
      <xdr:rowOff>42926</xdr:rowOff>
    </xdr:to>
    <xdr:sp macro="" textlink="">
      <xdr:nvSpPr>
        <xdr:cNvPr id="328" name="円/楕円 327"/>
        <xdr:cNvSpPr/>
      </xdr:nvSpPr>
      <xdr:spPr>
        <a:xfrm>
          <a:off x="12954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53103</xdr:rowOff>
    </xdr:from>
    <xdr:ext cx="762000" cy="259045"/>
    <xdr:sp macro="" textlink="">
      <xdr:nvSpPr>
        <xdr:cNvPr id="329" name="テキスト ボックス 328"/>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過去からの起債抑制策により現在のところ</a:t>
          </a:r>
          <a:r>
            <a:rPr kumimoji="1" lang="en-US" altLang="ja-JP" sz="1100">
              <a:solidFill>
                <a:sysClr val="windowText" lastClr="000000"/>
              </a:solidFill>
              <a:effectLst/>
              <a:latin typeface="+mn-lt"/>
              <a:ea typeface="+mn-ea"/>
              <a:cs typeface="+mn-cs"/>
            </a:rPr>
            <a:t>13.0</a:t>
          </a:r>
          <a:r>
            <a:rPr kumimoji="1" lang="ja-JP" altLang="ja-JP" sz="1100">
              <a:solidFill>
                <a:sysClr val="windowText" lastClr="000000"/>
              </a:solidFill>
              <a:effectLst/>
              <a:latin typeface="+mn-lt"/>
              <a:ea typeface="+mn-ea"/>
              <a:cs typeface="+mn-cs"/>
            </a:rPr>
            <a:t>％と類似団体を下回っているものの、</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a:t>
          </a:r>
          <a:r>
            <a:rPr kumimoji="1" lang="ja-JP" altLang="ja-JP" sz="1100">
              <a:solidFill>
                <a:sysClr val="windowText" lastClr="000000"/>
              </a:solidFill>
              <a:effectLst/>
              <a:latin typeface="+mn-lt"/>
              <a:ea typeface="+mn-ea"/>
              <a:cs typeface="+mn-cs"/>
            </a:rPr>
            <a:t>熊本地震からの復旧・復興事業、公共下水道事業、簡易水道事業や土地区画整理事業等に今後も起債発行が見込まれることから、他事業においては緊急性、住民のニーズを的確に把握した事業の選択により、起債に大きく頼ることのない財政運営に努める。</a:t>
          </a:r>
          <a:endParaRPr lang="ja-JP" altLang="ja-JP" sz="1400">
            <a:solidFill>
              <a:sysClr val="windowText" lastClr="000000"/>
            </a:solidFill>
            <a:effectLst/>
          </a:endParaRPr>
        </a:p>
      </xdr:txBody>
    </xdr:sp>
    <xdr:clientData/>
  </xdr:twoCellAnchor>
  <xdr:oneCellAnchor>
    <xdr:from>
      <xdr:col>1</xdr:col>
      <xdr:colOff>28575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4" name="直線コネクタ 34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5" name="テキスト ボックス 34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6" name="直線コネクタ 34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7" name="テキスト ボックス 34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8" name="直線コネクタ 34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9" name="テキスト ボックス 34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0" name="直線コネクタ 34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1" name="テキスト ボックス 35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2" name="直線コネクタ 35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3" name="テキスト ボックス 35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138430</xdr:rowOff>
    </xdr:from>
    <xdr:to>
      <xdr:col>7</xdr:col>
      <xdr:colOff>15875</xdr:colOff>
      <xdr:row>82</xdr:row>
      <xdr:rowOff>62230</xdr:rowOff>
    </xdr:to>
    <xdr:cxnSp macro="">
      <xdr:nvCxnSpPr>
        <xdr:cNvPr id="356" name="直線コネクタ 355"/>
        <xdr:cNvCxnSpPr/>
      </xdr:nvCxnSpPr>
      <xdr:spPr>
        <a:xfrm flipV="1">
          <a:off x="4826000" y="1265428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82</xdr:row>
      <xdr:rowOff>34307</xdr:rowOff>
    </xdr:from>
    <xdr:ext cx="762000" cy="259045"/>
    <xdr:sp macro="" textlink="">
      <xdr:nvSpPr>
        <xdr:cNvPr id="357" name="公債費最小値テキスト"/>
        <xdr:cNvSpPr txBox="1"/>
      </xdr:nvSpPr>
      <xdr:spPr>
        <a:xfrm>
          <a:off x="4914900" y="14093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42.3</a:t>
          </a:r>
          <a:endParaRPr kumimoji="1" lang="ja-JP" altLang="en-US" sz="1000" b="1">
            <a:latin typeface="ＭＳ Ｐゴシック"/>
          </a:endParaRPr>
        </a:p>
      </xdr:txBody>
    </xdr:sp>
    <xdr:clientData/>
  </xdr:oneCellAnchor>
  <xdr:twoCellAnchor>
    <xdr:from>
      <xdr:col>6</xdr:col>
      <xdr:colOff>612775</xdr:colOff>
      <xdr:row>82</xdr:row>
      <xdr:rowOff>62230</xdr:rowOff>
    </xdr:from>
    <xdr:to>
      <xdr:col>7</xdr:col>
      <xdr:colOff>104775</xdr:colOff>
      <xdr:row>82</xdr:row>
      <xdr:rowOff>62230</xdr:rowOff>
    </xdr:to>
    <xdr:cxnSp macro="">
      <xdr:nvCxnSpPr>
        <xdr:cNvPr id="358" name="直線コネクタ 357"/>
        <xdr:cNvCxnSpPr/>
      </xdr:nvCxnSpPr>
      <xdr:spPr>
        <a:xfrm>
          <a:off x="4737100" y="14121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53357</xdr:rowOff>
    </xdr:from>
    <xdr:ext cx="762000" cy="259045"/>
    <xdr:sp macro="" textlink="">
      <xdr:nvSpPr>
        <xdr:cNvPr id="359" name="公債費最大値テキスト"/>
        <xdr:cNvSpPr txBox="1"/>
      </xdr:nvSpPr>
      <xdr:spPr>
        <a:xfrm>
          <a:off x="4914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73</xdr:row>
      <xdr:rowOff>138430</xdr:rowOff>
    </xdr:from>
    <xdr:to>
      <xdr:col>7</xdr:col>
      <xdr:colOff>104775</xdr:colOff>
      <xdr:row>73</xdr:row>
      <xdr:rowOff>138430</xdr:rowOff>
    </xdr:to>
    <xdr:cxnSp macro="">
      <xdr:nvCxnSpPr>
        <xdr:cNvPr id="360" name="直線コネクタ 359"/>
        <xdr:cNvCxnSpPr/>
      </xdr:nvCxnSpPr>
      <xdr:spPr>
        <a:xfrm>
          <a:off x="4737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92710</xdr:rowOff>
    </xdr:from>
    <xdr:to>
      <xdr:col>7</xdr:col>
      <xdr:colOff>15875</xdr:colOff>
      <xdr:row>75</xdr:row>
      <xdr:rowOff>146050</xdr:rowOff>
    </xdr:to>
    <xdr:cxnSp macro="">
      <xdr:nvCxnSpPr>
        <xdr:cNvPr id="361" name="直線コネクタ 360"/>
        <xdr:cNvCxnSpPr/>
      </xdr:nvCxnSpPr>
      <xdr:spPr>
        <a:xfrm>
          <a:off x="3987800" y="129514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21607</xdr:rowOff>
    </xdr:from>
    <xdr:ext cx="762000" cy="259045"/>
    <xdr:sp macro="" textlink="">
      <xdr:nvSpPr>
        <xdr:cNvPr id="362" name="公債費平均値テキスト"/>
        <xdr:cNvSpPr txBox="1"/>
      </xdr:nvSpPr>
      <xdr:spPr>
        <a:xfrm>
          <a:off x="4914900" y="130518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49530</xdr:rowOff>
    </xdr:from>
    <xdr:to>
      <xdr:col>7</xdr:col>
      <xdr:colOff>66675</xdr:colOff>
      <xdr:row>76</xdr:row>
      <xdr:rowOff>151130</xdr:rowOff>
    </xdr:to>
    <xdr:sp macro="" textlink="">
      <xdr:nvSpPr>
        <xdr:cNvPr id="363" name="フローチャート : 判断 362"/>
        <xdr:cNvSpPr/>
      </xdr:nvSpPr>
      <xdr:spPr>
        <a:xfrm>
          <a:off x="47752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92710</xdr:rowOff>
    </xdr:from>
    <xdr:to>
      <xdr:col>5</xdr:col>
      <xdr:colOff>549275</xdr:colOff>
      <xdr:row>75</xdr:row>
      <xdr:rowOff>107950</xdr:rowOff>
    </xdr:to>
    <xdr:cxnSp macro="">
      <xdr:nvCxnSpPr>
        <xdr:cNvPr id="364" name="直線コネクタ 363"/>
        <xdr:cNvCxnSpPr/>
      </xdr:nvCxnSpPr>
      <xdr:spPr>
        <a:xfrm flipV="1">
          <a:off x="3098800" y="129514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11430</xdr:rowOff>
    </xdr:from>
    <xdr:to>
      <xdr:col>5</xdr:col>
      <xdr:colOff>600075</xdr:colOff>
      <xdr:row>76</xdr:row>
      <xdr:rowOff>113030</xdr:rowOff>
    </xdr:to>
    <xdr:sp macro="" textlink="">
      <xdr:nvSpPr>
        <xdr:cNvPr id="365" name="フローチャート : 判断 364"/>
        <xdr:cNvSpPr/>
      </xdr:nvSpPr>
      <xdr:spPr>
        <a:xfrm>
          <a:off x="3937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97807</xdr:rowOff>
    </xdr:from>
    <xdr:ext cx="736600" cy="259045"/>
    <xdr:sp macro="" textlink="">
      <xdr:nvSpPr>
        <xdr:cNvPr id="366" name="テキスト ボックス 365"/>
        <xdr:cNvSpPr txBox="1"/>
      </xdr:nvSpPr>
      <xdr:spPr>
        <a:xfrm>
          <a:off x="3606800" y="13128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66040</xdr:rowOff>
    </xdr:from>
    <xdr:to>
      <xdr:col>4</xdr:col>
      <xdr:colOff>346075</xdr:colOff>
      <xdr:row>75</xdr:row>
      <xdr:rowOff>107950</xdr:rowOff>
    </xdr:to>
    <xdr:cxnSp macro="">
      <xdr:nvCxnSpPr>
        <xdr:cNvPr id="367" name="直線コネクタ 366"/>
        <xdr:cNvCxnSpPr/>
      </xdr:nvCxnSpPr>
      <xdr:spPr>
        <a:xfrm>
          <a:off x="2209800" y="129247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72389</xdr:rowOff>
    </xdr:from>
    <xdr:to>
      <xdr:col>4</xdr:col>
      <xdr:colOff>396875</xdr:colOff>
      <xdr:row>77</xdr:row>
      <xdr:rowOff>2539</xdr:rowOff>
    </xdr:to>
    <xdr:sp macro="" textlink="">
      <xdr:nvSpPr>
        <xdr:cNvPr id="368" name="フローチャート : 判断 367"/>
        <xdr:cNvSpPr/>
      </xdr:nvSpPr>
      <xdr:spPr>
        <a:xfrm>
          <a:off x="30480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158766</xdr:rowOff>
    </xdr:from>
    <xdr:ext cx="762000" cy="259045"/>
    <xdr:sp macro="" textlink="">
      <xdr:nvSpPr>
        <xdr:cNvPr id="369" name="テキスト ボックス 368"/>
        <xdr:cNvSpPr txBox="1"/>
      </xdr:nvSpPr>
      <xdr:spPr>
        <a:xfrm>
          <a:off x="2717800" y="1318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43180</xdr:rowOff>
    </xdr:from>
    <xdr:to>
      <xdr:col>3</xdr:col>
      <xdr:colOff>142875</xdr:colOff>
      <xdr:row>75</xdr:row>
      <xdr:rowOff>66040</xdr:rowOff>
    </xdr:to>
    <xdr:cxnSp macro="">
      <xdr:nvCxnSpPr>
        <xdr:cNvPr id="370" name="直線コネクタ 369"/>
        <xdr:cNvCxnSpPr/>
      </xdr:nvCxnSpPr>
      <xdr:spPr>
        <a:xfrm>
          <a:off x="1320800" y="129019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87630</xdr:rowOff>
    </xdr:from>
    <xdr:to>
      <xdr:col>3</xdr:col>
      <xdr:colOff>193675</xdr:colOff>
      <xdr:row>77</xdr:row>
      <xdr:rowOff>17780</xdr:rowOff>
    </xdr:to>
    <xdr:sp macro="" textlink="">
      <xdr:nvSpPr>
        <xdr:cNvPr id="371" name="フローチャート : 判断 370"/>
        <xdr:cNvSpPr/>
      </xdr:nvSpPr>
      <xdr:spPr>
        <a:xfrm>
          <a:off x="2159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2557</xdr:rowOff>
    </xdr:from>
    <xdr:ext cx="762000" cy="259045"/>
    <xdr:sp macro="" textlink="">
      <xdr:nvSpPr>
        <xdr:cNvPr id="372" name="テキスト ボックス 371"/>
        <xdr:cNvSpPr txBox="1"/>
      </xdr:nvSpPr>
      <xdr:spPr>
        <a:xfrm>
          <a:off x="1828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99061</xdr:rowOff>
    </xdr:from>
    <xdr:to>
      <xdr:col>1</xdr:col>
      <xdr:colOff>676275</xdr:colOff>
      <xdr:row>77</xdr:row>
      <xdr:rowOff>29211</xdr:rowOff>
    </xdr:to>
    <xdr:sp macro="" textlink="">
      <xdr:nvSpPr>
        <xdr:cNvPr id="373" name="フローチャート : 判断 372"/>
        <xdr:cNvSpPr/>
      </xdr:nvSpPr>
      <xdr:spPr>
        <a:xfrm>
          <a:off x="1270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13988</xdr:rowOff>
    </xdr:from>
    <xdr:ext cx="762000" cy="259045"/>
    <xdr:sp macro="" textlink="">
      <xdr:nvSpPr>
        <xdr:cNvPr id="374" name="テキスト ボックス 373"/>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95250</xdr:rowOff>
    </xdr:from>
    <xdr:to>
      <xdr:col>7</xdr:col>
      <xdr:colOff>66675</xdr:colOff>
      <xdr:row>76</xdr:row>
      <xdr:rowOff>25400</xdr:rowOff>
    </xdr:to>
    <xdr:sp macro="" textlink="">
      <xdr:nvSpPr>
        <xdr:cNvPr id="380" name="円/楕円 379"/>
        <xdr:cNvSpPr/>
      </xdr:nvSpPr>
      <xdr:spPr>
        <a:xfrm>
          <a:off x="4775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111777</xdr:rowOff>
    </xdr:from>
    <xdr:ext cx="762000" cy="259045"/>
    <xdr:sp macro="" textlink="">
      <xdr:nvSpPr>
        <xdr:cNvPr id="381" name="公債費該当値テキスト"/>
        <xdr:cNvSpPr txBox="1"/>
      </xdr:nvSpPr>
      <xdr:spPr>
        <a:xfrm>
          <a:off x="4914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41910</xdr:rowOff>
    </xdr:from>
    <xdr:to>
      <xdr:col>5</xdr:col>
      <xdr:colOff>600075</xdr:colOff>
      <xdr:row>75</xdr:row>
      <xdr:rowOff>143510</xdr:rowOff>
    </xdr:to>
    <xdr:sp macro="" textlink="">
      <xdr:nvSpPr>
        <xdr:cNvPr id="382" name="円/楕円 381"/>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153687</xdr:rowOff>
    </xdr:from>
    <xdr:ext cx="736600" cy="259045"/>
    <xdr:sp macro="" textlink="">
      <xdr:nvSpPr>
        <xdr:cNvPr id="383" name="テキスト ボックス 382"/>
        <xdr:cNvSpPr txBox="1"/>
      </xdr:nvSpPr>
      <xdr:spPr>
        <a:xfrm>
          <a:off x="3606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57150</xdr:rowOff>
    </xdr:from>
    <xdr:to>
      <xdr:col>4</xdr:col>
      <xdr:colOff>396875</xdr:colOff>
      <xdr:row>75</xdr:row>
      <xdr:rowOff>158750</xdr:rowOff>
    </xdr:to>
    <xdr:sp macro="" textlink="">
      <xdr:nvSpPr>
        <xdr:cNvPr id="384" name="円/楕円 383"/>
        <xdr:cNvSpPr/>
      </xdr:nvSpPr>
      <xdr:spPr>
        <a:xfrm>
          <a:off x="3048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168927</xdr:rowOff>
    </xdr:from>
    <xdr:ext cx="762000" cy="259045"/>
    <xdr:sp macro="" textlink="">
      <xdr:nvSpPr>
        <xdr:cNvPr id="385" name="テキスト ボックス 384"/>
        <xdr:cNvSpPr txBox="1"/>
      </xdr:nvSpPr>
      <xdr:spPr>
        <a:xfrm>
          <a:off x="2717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15240</xdr:rowOff>
    </xdr:from>
    <xdr:to>
      <xdr:col>3</xdr:col>
      <xdr:colOff>193675</xdr:colOff>
      <xdr:row>75</xdr:row>
      <xdr:rowOff>116840</xdr:rowOff>
    </xdr:to>
    <xdr:sp macro="" textlink="">
      <xdr:nvSpPr>
        <xdr:cNvPr id="386" name="円/楕円 385"/>
        <xdr:cNvSpPr/>
      </xdr:nvSpPr>
      <xdr:spPr>
        <a:xfrm>
          <a:off x="2159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127017</xdr:rowOff>
    </xdr:from>
    <xdr:ext cx="762000" cy="259045"/>
    <xdr:sp macro="" textlink="">
      <xdr:nvSpPr>
        <xdr:cNvPr id="387" name="テキスト ボックス 386"/>
        <xdr:cNvSpPr txBox="1"/>
      </xdr:nvSpPr>
      <xdr:spPr>
        <a:xfrm>
          <a:off x="18288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163830</xdr:rowOff>
    </xdr:from>
    <xdr:to>
      <xdr:col>1</xdr:col>
      <xdr:colOff>676275</xdr:colOff>
      <xdr:row>75</xdr:row>
      <xdr:rowOff>93980</xdr:rowOff>
    </xdr:to>
    <xdr:sp macro="" textlink="">
      <xdr:nvSpPr>
        <xdr:cNvPr id="388" name="円/楕円 387"/>
        <xdr:cNvSpPr/>
      </xdr:nvSpPr>
      <xdr:spPr>
        <a:xfrm>
          <a:off x="1270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104157</xdr:rowOff>
    </xdr:from>
    <xdr:ext cx="762000" cy="259045"/>
    <xdr:sp macro="" textlink="">
      <xdr:nvSpPr>
        <xdr:cNvPr id="389" name="テキスト ボックス 388"/>
        <xdr:cNvSpPr txBox="1"/>
      </xdr:nvSpPr>
      <xdr:spPr>
        <a:xfrm>
          <a:off x="939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現在は公債費以外の経費に係る経常収支比率は類似団体と同程度に推移し、平成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年度は</a:t>
          </a:r>
          <a:r>
            <a:rPr kumimoji="1" lang="en-US" altLang="ja-JP" sz="1100">
              <a:solidFill>
                <a:sysClr val="windowText" lastClr="000000"/>
              </a:solidFill>
              <a:effectLst/>
              <a:latin typeface="+mn-lt"/>
              <a:ea typeface="+mn-ea"/>
              <a:cs typeface="+mn-cs"/>
            </a:rPr>
            <a:t>74.7</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今後は町民会館や運動公園を整備した事に伴い、物件費等の増加が見込まれることから歳入の確保に努めるとともに、事務の効率化等の経常経費の削減に努める。</a:t>
          </a:r>
          <a:endParaRPr lang="ja-JP" altLang="ja-JP" sz="1400">
            <a:solidFill>
              <a:sysClr val="windowText" lastClr="000000"/>
            </a:solidFill>
            <a:effectLst/>
          </a:endParaRP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130810</xdr:rowOff>
    </xdr:from>
    <xdr:to>
      <xdr:col>24</xdr:col>
      <xdr:colOff>31750</xdr:colOff>
      <xdr:row>80</xdr:row>
      <xdr:rowOff>39370</xdr:rowOff>
    </xdr:to>
    <xdr:cxnSp macro="">
      <xdr:nvCxnSpPr>
        <xdr:cNvPr id="417" name="直線コネクタ 416"/>
        <xdr:cNvCxnSpPr/>
      </xdr:nvCxnSpPr>
      <xdr:spPr>
        <a:xfrm flipV="1">
          <a:off x="16510000" y="1264666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11447</xdr:rowOff>
    </xdr:from>
    <xdr:ext cx="762000" cy="259045"/>
    <xdr:sp macro="" textlink="">
      <xdr:nvSpPr>
        <xdr:cNvPr id="418" name="公債費以外最小値テキスト"/>
        <xdr:cNvSpPr txBox="1"/>
      </xdr:nvSpPr>
      <xdr:spPr>
        <a:xfrm>
          <a:off x="16598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82.7</a:t>
          </a:r>
          <a:endParaRPr kumimoji="1" lang="ja-JP" altLang="en-US" sz="1000" b="1">
            <a:latin typeface="ＭＳ Ｐゴシック"/>
          </a:endParaRPr>
        </a:p>
      </xdr:txBody>
    </xdr:sp>
    <xdr:clientData/>
  </xdr:oneCellAnchor>
  <xdr:twoCellAnchor>
    <xdr:from>
      <xdr:col>23</xdr:col>
      <xdr:colOff>628650</xdr:colOff>
      <xdr:row>80</xdr:row>
      <xdr:rowOff>39370</xdr:rowOff>
    </xdr:from>
    <xdr:to>
      <xdr:col>24</xdr:col>
      <xdr:colOff>120650</xdr:colOff>
      <xdr:row>80</xdr:row>
      <xdr:rowOff>39370</xdr:rowOff>
    </xdr:to>
    <xdr:cxnSp macro="">
      <xdr:nvCxnSpPr>
        <xdr:cNvPr id="419" name="直線コネクタ 418"/>
        <xdr:cNvCxnSpPr/>
      </xdr:nvCxnSpPr>
      <xdr:spPr>
        <a:xfrm>
          <a:off x="16421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45737</xdr:rowOff>
    </xdr:from>
    <xdr:ext cx="762000" cy="259045"/>
    <xdr:sp macro="" textlink="">
      <xdr:nvSpPr>
        <xdr:cNvPr id="420" name="公債費以外最大値テキスト"/>
        <xdr:cNvSpPr txBox="1"/>
      </xdr:nvSpPr>
      <xdr:spPr>
        <a:xfrm>
          <a:off x="16598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53.6</a:t>
          </a:r>
          <a:endParaRPr kumimoji="1" lang="ja-JP" altLang="en-US" sz="1000" b="1">
            <a:latin typeface="ＭＳ Ｐゴシック"/>
          </a:endParaRPr>
        </a:p>
      </xdr:txBody>
    </xdr:sp>
    <xdr:clientData/>
  </xdr:oneCellAnchor>
  <xdr:twoCellAnchor>
    <xdr:from>
      <xdr:col>23</xdr:col>
      <xdr:colOff>628650</xdr:colOff>
      <xdr:row>73</xdr:row>
      <xdr:rowOff>130810</xdr:rowOff>
    </xdr:from>
    <xdr:to>
      <xdr:col>24</xdr:col>
      <xdr:colOff>120650</xdr:colOff>
      <xdr:row>73</xdr:row>
      <xdr:rowOff>130810</xdr:rowOff>
    </xdr:to>
    <xdr:cxnSp macro="">
      <xdr:nvCxnSpPr>
        <xdr:cNvPr id="421" name="直線コネクタ 420"/>
        <xdr:cNvCxnSpPr/>
      </xdr:nvCxnSpPr>
      <xdr:spPr>
        <a:xfrm>
          <a:off x="16421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138430</xdr:rowOff>
    </xdr:from>
    <xdr:to>
      <xdr:col>24</xdr:col>
      <xdr:colOff>31750</xdr:colOff>
      <xdr:row>78</xdr:row>
      <xdr:rowOff>77470</xdr:rowOff>
    </xdr:to>
    <xdr:cxnSp macro="">
      <xdr:nvCxnSpPr>
        <xdr:cNvPr id="422" name="直線コネクタ 421"/>
        <xdr:cNvCxnSpPr/>
      </xdr:nvCxnSpPr>
      <xdr:spPr>
        <a:xfrm>
          <a:off x="15671800" y="13340080"/>
          <a:ext cx="8382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115588</xdr:rowOff>
    </xdr:from>
    <xdr:ext cx="762000" cy="259045"/>
    <xdr:sp macro="" textlink="">
      <xdr:nvSpPr>
        <xdr:cNvPr id="423" name="公債費以外平均値テキスト"/>
        <xdr:cNvSpPr txBox="1"/>
      </xdr:nvSpPr>
      <xdr:spPr>
        <a:xfrm>
          <a:off x="16598900" y="131457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72.1</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99061</xdr:rowOff>
    </xdr:from>
    <xdr:to>
      <xdr:col>24</xdr:col>
      <xdr:colOff>82550</xdr:colOff>
      <xdr:row>78</xdr:row>
      <xdr:rowOff>29211</xdr:rowOff>
    </xdr:to>
    <xdr:sp macro="" textlink="">
      <xdr:nvSpPr>
        <xdr:cNvPr id="424" name="フローチャート : 判断 423"/>
        <xdr:cNvSpPr/>
      </xdr:nvSpPr>
      <xdr:spPr>
        <a:xfrm>
          <a:off x="164592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138430</xdr:rowOff>
    </xdr:from>
    <xdr:to>
      <xdr:col>22</xdr:col>
      <xdr:colOff>565150</xdr:colOff>
      <xdr:row>77</xdr:row>
      <xdr:rowOff>168911</xdr:rowOff>
    </xdr:to>
    <xdr:cxnSp macro="">
      <xdr:nvCxnSpPr>
        <xdr:cNvPr id="425" name="直線コネクタ 424"/>
        <xdr:cNvCxnSpPr/>
      </xdr:nvCxnSpPr>
      <xdr:spPr>
        <a:xfrm flipV="1">
          <a:off x="14782800" y="133400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68580</xdr:rowOff>
    </xdr:from>
    <xdr:to>
      <xdr:col>22</xdr:col>
      <xdr:colOff>615950</xdr:colOff>
      <xdr:row>77</xdr:row>
      <xdr:rowOff>170180</xdr:rowOff>
    </xdr:to>
    <xdr:sp macro="" textlink="">
      <xdr:nvSpPr>
        <xdr:cNvPr id="426" name="フローチャート : 判断 425"/>
        <xdr:cNvSpPr/>
      </xdr:nvSpPr>
      <xdr:spPr>
        <a:xfrm>
          <a:off x="15621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8907</xdr:rowOff>
    </xdr:from>
    <xdr:ext cx="736600" cy="259045"/>
    <xdr:sp macro="" textlink="">
      <xdr:nvSpPr>
        <xdr:cNvPr id="427" name="テキスト ボックス 426"/>
        <xdr:cNvSpPr txBox="1"/>
      </xdr:nvSpPr>
      <xdr:spPr>
        <a:xfrm>
          <a:off x="15290800" y="13039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20320</xdr:rowOff>
    </xdr:from>
    <xdr:to>
      <xdr:col>21</xdr:col>
      <xdr:colOff>361950</xdr:colOff>
      <xdr:row>77</xdr:row>
      <xdr:rowOff>168911</xdr:rowOff>
    </xdr:to>
    <xdr:cxnSp macro="">
      <xdr:nvCxnSpPr>
        <xdr:cNvPr id="428" name="直線コネクタ 427"/>
        <xdr:cNvCxnSpPr/>
      </xdr:nvCxnSpPr>
      <xdr:spPr>
        <a:xfrm>
          <a:off x="13893800" y="1322197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45720</xdr:rowOff>
    </xdr:from>
    <xdr:to>
      <xdr:col>21</xdr:col>
      <xdr:colOff>412750</xdr:colOff>
      <xdr:row>77</xdr:row>
      <xdr:rowOff>147320</xdr:rowOff>
    </xdr:to>
    <xdr:sp macro="" textlink="">
      <xdr:nvSpPr>
        <xdr:cNvPr id="429" name="フローチャート : 判断 428"/>
        <xdr:cNvSpPr/>
      </xdr:nvSpPr>
      <xdr:spPr>
        <a:xfrm>
          <a:off x="14732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157497</xdr:rowOff>
    </xdr:from>
    <xdr:ext cx="762000" cy="259045"/>
    <xdr:sp macro="" textlink="">
      <xdr:nvSpPr>
        <xdr:cNvPr id="430" name="テキスト ボックス 429"/>
        <xdr:cNvSpPr txBox="1"/>
      </xdr:nvSpPr>
      <xdr:spPr>
        <a:xfrm>
          <a:off x="144018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1270</xdr:rowOff>
    </xdr:from>
    <xdr:to>
      <xdr:col>20</xdr:col>
      <xdr:colOff>158750</xdr:colOff>
      <xdr:row>77</xdr:row>
      <xdr:rowOff>20320</xdr:rowOff>
    </xdr:to>
    <xdr:cxnSp macro="">
      <xdr:nvCxnSpPr>
        <xdr:cNvPr id="431" name="直線コネクタ 430"/>
        <xdr:cNvCxnSpPr/>
      </xdr:nvCxnSpPr>
      <xdr:spPr>
        <a:xfrm>
          <a:off x="13004800" y="132029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121920</xdr:rowOff>
    </xdr:from>
    <xdr:to>
      <xdr:col>20</xdr:col>
      <xdr:colOff>209550</xdr:colOff>
      <xdr:row>77</xdr:row>
      <xdr:rowOff>52070</xdr:rowOff>
    </xdr:to>
    <xdr:sp macro="" textlink="">
      <xdr:nvSpPr>
        <xdr:cNvPr id="432" name="フローチャート : 判断 431"/>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62247</xdr:rowOff>
    </xdr:from>
    <xdr:ext cx="762000" cy="259045"/>
    <xdr:sp macro="" textlink="">
      <xdr:nvSpPr>
        <xdr:cNvPr id="433" name="テキスト ボックス 432"/>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110489</xdr:rowOff>
    </xdr:from>
    <xdr:to>
      <xdr:col>19</xdr:col>
      <xdr:colOff>6350</xdr:colOff>
      <xdr:row>77</xdr:row>
      <xdr:rowOff>40639</xdr:rowOff>
    </xdr:to>
    <xdr:sp macro="" textlink="">
      <xdr:nvSpPr>
        <xdr:cNvPr id="434" name="フローチャート : 判断 433"/>
        <xdr:cNvSpPr/>
      </xdr:nvSpPr>
      <xdr:spPr>
        <a:xfrm>
          <a:off x="12954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50817</xdr:rowOff>
    </xdr:from>
    <xdr:ext cx="762000" cy="259045"/>
    <xdr:sp macro="" textlink="">
      <xdr:nvSpPr>
        <xdr:cNvPr id="435" name="テキスト ボックス 434"/>
        <xdr:cNvSpPr txBox="1"/>
      </xdr:nvSpPr>
      <xdr:spPr>
        <a:xfrm>
          <a:off x="12623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26670</xdr:rowOff>
    </xdr:from>
    <xdr:to>
      <xdr:col>24</xdr:col>
      <xdr:colOff>82550</xdr:colOff>
      <xdr:row>78</xdr:row>
      <xdr:rowOff>128270</xdr:rowOff>
    </xdr:to>
    <xdr:sp macro="" textlink="">
      <xdr:nvSpPr>
        <xdr:cNvPr id="441" name="円/楕円 440"/>
        <xdr:cNvSpPr/>
      </xdr:nvSpPr>
      <xdr:spPr>
        <a:xfrm>
          <a:off x="164592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170197</xdr:rowOff>
    </xdr:from>
    <xdr:ext cx="762000" cy="259045"/>
    <xdr:sp macro="" textlink="">
      <xdr:nvSpPr>
        <xdr:cNvPr id="442" name="公債費以外該当値テキスト"/>
        <xdr:cNvSpPr txBox="1"/>
      </xdr:nvSpPr>
      <xdr:spPr>
        <a:xfrm>
          <a:off x="165989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74.7</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87630</xdr:rowOff>
    </xdr:from>
    <xdr:to>
      <xdr:col>22</xdr:col>
      <xdr:colOff>615950</xdr:colOff>
      <xdr:row>78</xdr:row>
      <xdr:rowOff>17780</xdr:rowOff>
    </xdr:to>
    <xdr:sp macro="" textlink="">
      <xdr:nvSpPr>
        <xdr:cNvPr id="443" name="円/楕円 442"/>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2557</xdr:rowOff>
    </xdr:from>
    <xdr:ext cx="736600" cy="259045"/>
    <xdr:sp macro="" textlink="">
      <xdr:nvSpPr>
        <xdr:cNvPr id="444" name="テキスト ボックス 443"/>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71.8</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118111</xdr:rowOff>
    </xdr:from>
    <xdr:to>
      <xdr:col>21</xdr:col>
      <xdr:colOff>412750</xdr:colOff>
      <xdr:row>78</xdr:row>
      <xdr:rowOff>48261</xdr:rowOff>
    </xdr:to>
    <xdr:sp macro="" textlink="">
      <xdr:nvSpPr>
        <xdr:cNvPr id="445" name="円/楕円 444"/>
        <xdr:cNvSpPr/>
      </xdr:nvSpPr>
      <xdr:spPr>
        <a:xfrm>
          <a:off x="14732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33038</xdr:rowOff>
    </xdr:from>
    <xdr:ext cx="762000" cy="259045"/>
    <xdr:sp macro="" textlink="">
      <xdr:nvSpPr>
        <xdr:cNvPr id="446" name="テキスト ボックス 445"/>
        <xdr:cNvSpPr txBox="1"/>
      </xdr:nvSpPr>
      <xdr:spPr>
        <a:xfrm>
          <a:off x="14401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140970</xdr:rowOff>
    </xdr:from>
    <xdr:to>
      <xdr:col>20</xdr:col>
      <xdr:colOff>209550</xdr:colOff>
      <xdr:row>77</xdr:row>
      <xdr:rowOff>71120</xdr:rowOff>
    </xdr:to>
    <xdr:sp macro="" textlink="">
      <xdr:nvSpPr>
        <xdr:cNvPr id="447" name="円/楕円 446"/>
        <xdr:cNvSpPr/>
      </xdr:nvSpPr>
      <xdr:spPr>
        <a:xfrm>
          <a:off x="13843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55897</xdr:rowOff>
    </xdr:from>
    <xdr:ext cx="762000" cy="259045"/>
    <xdr:sp macro="" textlink="">
      <xdr:nvSpPr>
        <xdr:cNvPr id="448" name="テキスト ボックス 447"/>
        <xdr:cNvSpPr txBox="1"/>
      </xdr:nvSpPr>
      <xdr:spPr>
        <a:xfrm>
          <a:off x="13512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121920</xdr:rowOff>
    </xdr:from>
    <xdr:to>
      <xdr:col>19</xdr:col>
      <xdr:colOff>6350</xdr:colOff>
      <xdr:row>77</xdr:row>
      <xdr:rowOff>52070</xdr:rowOff>
    </xdr:to>
    <xdr:sp macro="" textlink="">
      <xdr:nvSpPr>
        <xdr:cNvPr id="449" name="円/楕円 448"/>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36847</xdr:rowOff>
    </xdr:from>
    <xdr:ext cx="762000" cy="259045"/>
    <xdr:sp macro="" textlink="">
      <xdr:nvSpPr>
        <xdr:cNvPr id="450" name="テキスト ボックス 449"/>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熊本県嘉島町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170990</xdr:rowOff>
    </xdr:from>
    <xdr:to>
      <xdr:col>4</xdr:col>
      <xdr:colOff>1117600</xdr:colOff>
      <xdr:row>18</xdr:row>
      <xdr:rowOff>163523</xdr:rowOff>
    </xdr:to>
    <xdr:cxnSp macro="">
      <xdr:nvCxnSpPr>
        <xdr:cNvPr id="45" name="直線コネクタ 44"/>
        <xdr:cNvCxnSpPr/>
      </xdr:nvCxnSpPr>
      <xdr:spPr bwMode="auto">
        <a:xfrm flipV="1">
          <a:off x="5651500" y="2104565"/>
          <a:ext cx="0" cy="11926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135600</xdr:rowOff>
    </xdr:from>
    <xdr:ext cx="762000" cy="259045"/>
    <xdr:sp macro="" textlink="">
      <xdr:nvSpPr>
        <xdr:cNvPr id="46" name="人口1人当たり決算額の推移最小値テキスト130"/>
        <xdr:cNvSpPr txBox="1"/>
      </xdr:nvSpPr>
      <xdr:spPr>
        <a:xfrm>
          <a:off x="5740400" y="326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83,957</a:t>
          </a:r>
          <a:endParaRPr kumimoji="1" lang="ja-JP" altLang="en-US" sz="1000" b="1">
            <a:latin typeface="ＭＳ Ｐゴシック"/>
          </a:endParaRPr>
        </a:p>
      </xdr:txBody>
    </xdr:sp>
    <xdr:clientData/>
  </xdr:oneCellAnchor>
  <xdr:twoCellAnchor>
    <xdr:from>
      <xdr:col>4</xdr:col>
      <xdr:colOff>1028700</xdr:colOff>
      <xdr:row>18</xdr:row>
      <xdr:rowOff>163523</xdr:rowOff>
    </xdr:from>
    <xdr:to>
      <xdr:col>5</xdr:col>
      <xdr:colOff>73025</xdr:colOff>
      <xdr:row>18</xdr:row>
      <xdr:rowOff>163523</xdr:rowOff>
    </xdr:to>
    <xdr:cxnSp macro="">
      <xdr:nvCxnSpPr>
        <xdr:cNvPr id="47" name="直線コネクタ 46"/>
        <xdr:cNvCxnSpPr/>
      </xdr:nvCxnSpPr>
      <xdr:spPr bwMode="auto">
        <a:xfrm>
          <a:off x="5562600" y="32972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85917</xdr:rowOff>
    </xdr:from>
    <xdr:ext cx="762000" cy="259045"/>
    <xdr:sp macro="" textlink="">
      <xdr:nvSpPr>
        <xdr:cNvPr id="48" name="人口1人当たり決算額の推移最大値テキスト130"/>
        <xdr:cNvSpPr txBox="1"/>
      </xdr:nvSpPr>
      <xdr:spPr>
        <a:xfrm>
          <a:off x="5740400" y="1848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240,477</a:t>
          </a:r>
          <a:endParaRPr kumimoji="1" lang="ja-JP" altLang="en-US" sz="1000" b="1">
            <a:latin typeface="ＭＳ Ｐゴシック"/>
          </a:endParaRPr>
        </a:p>
      </xdr:txBody>
    </xdr:sp>
    <xdr:clientData/>
  </xdr:oneCellAnchor>
  <xdr:twoCellAnchor>
    <xdr:from>
      <xdr:col>4</xdr:col>
      <xdr:colOff>1028700</xdr:colOff>
      <xdr:row>11</xdr:row>
      <xdr:rowOff>170990</xdr:rowOff>
    </xdr:from>
    <xdr:to>
      <xdr:col>5</xdr:col>
      <xdr:colOff>73025</xdr:colOff>
      <xdr:row>11</xdr:row>
      <xdr:rowOff>170990</xdr:rowOff>
    </xdr:to>
    <xdr:cxnSp macro="">
      <xdr:nvCxnSpPr>
        <xdr:cNvPr id="49" name="直線コネクタ 48"/>
        <xdr:cNvCxnSpPr/>
      </xdr:nvCxnSpPr>
      <xdr:spPr bwMode="auto">
        <a:xfrm>
          <a:off x="5562600" y="2104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119700</xdr:rowOff>
    </xdr:from>
    <xdr:to>
      <xdr:col>4</xdr:col>
      <xdr:colOff>1117600</xdr:colOff>
      <xdr:row>18</xdr:row>
      <xdr:rowOff>148839</xdr:rowOff>
    </xdr:to>
    <xdr:cxnSp macro="">
      <xdr:nvCxnSpPr>
        <xdr:cNvPr id="50" name="直線コネクタ 49"/>
        <xdr:cNvCxnSpPr/>
      </xdr:nvCxnSpPr>
      <xdr:spPr bwMode="auto">
        <a:xfrm flipV="1">
          <a:off x="5003800" y="3253425"/>
          <a:ext cx="647700" cy="29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33238</xdr:rowOff>
    </xdr:from>
    <xdr:ext cx="762000" cy="259045"/>
    <xdr:sp macro="" textlink="">
      <xdr:nvSpPr>
        <xdr:cNvPr id="51" name="人口1人当たり決算額の推移平均値テキスト130"/>
        <xdr:cNvSpPr txBox="1"/>
      </xdr:nvSpPr>
      <xdr:spPr>
        <a:xfrm>
          <a:off x="5740400" y="2652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141,557</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16711</xdr:rowOff>
    </xdr:from>
    <xdr:to>
      <xdr:col>5</xdr:col>
      <xdr:colOff>34925</xdr:colOff>
      <xdr:row>16</xdr:row>
      <xdr:rowOff>118311</xdr:rowOff>
    </xdr:to>
    <xdr:sp macro="" textlink="">
      <xdr:nvSpPr>
        <xdr:cNvPr id="52" name="フローチャート : 判断 51"/>
        <xdr:cNvSpPr/>
      </xdr:nvSpPr>
      <xdr:spPr bwMode="auto">
        <a:xfrm>
          <a:off x="56007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143429</xdr:rowOff>
    </xdr:from>
    <xdr:to>
      <xdr:col>4</xdr:col>
      <xdr:colOff>469900</xdr:colOff>
      <xdr:row>18</xdr:row>
      <xdr:rowOff>148839</xdr:rowOff>
    </xdr:to>
    <xdr:cxnSp macro="">
      <xdr:nvCxnSpPr>
        <xdr:cNvPr id="53" name="直線コネクタ 52"/>
        <xdr:cNvCxnSpPr/>
      </xdr:nvCxnSpPr>
      <xdr:spPr bwMode="auto">
        <a:xfrm>
          <a:off x="4305300" y="3277154"/>
          <a:ext cx="698500" cy="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31509</xdr:rowOff>
    </xdr:from>
    <xdr:to>
      <xdr:col>4</xdr:col>
      <xdr:colOff>520700</xdr:colOff>
      <xdr:row>16</xdr:row>
      <xdr:rowOff>133109</xdr:rowOff>
    </xdr:to>
    <xdr:sp macro="" textlink="">
      <xdr:nvSpPr>
        <xdr:cNvPr id="54" name="フローチャート : 判断 53"/>
        <xdr:cNvSpPr/>
      </xdr:nvSpPr>
      <xdr:spPr bwMode="auto">
        <a:xfrm>
          <a:off x="49530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143286</xdr:rowOff>
    </xdr:from>
    <xdr:ext cx="736600" cy="259045"/>
    <xdr:sp macro="" textlink="">
      <xdr:nvSpPr>
        <xdr:cNvPr id="55" name="テキスト ボックス 54"/>
        <xdr:cNvSpPr txBox="1"/>
      </xdr:nvSpPr>
      <xdr:spPr>
        <a:xfrm>
          <a:off x="4622800" y="2591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139,615</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143429</xdr:rowOff>
    </xdr:from>
    <xdr:to>
      <xdr:col>3</xdr:col>
      <xdr:colOff>904875</xdr:colOff>
      <xdr:row>18</xdr:row>
      <xdr:rowOff>159652</xdr:rowOff>
    </xdr:to>
    <xdr:cxnSp macro="">
      <xdr:nvCxnSpPr>
        <xdr:cNvPr id="56" name="直線コネクタ 55"/>
        <xdr:cNvCxnSpPr/>
      </xdr:nvCxnSpPr>
      <xdr:spPr bwMode="auto">
        <a:xfrm flipV="1">
          <a:off x="3606800" y="3277154"/>
          <a:ext cx="698500" cy="16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72946</xdr:rowOff>
    </xdr:from>
    <xdr:to>
      <xdr:col>3</xdr:col>
      <xdr:colOff>955675</xdr:colOff>
      <xdr:row>17</xdr:row>
      <xdr:rowOff>3096</xdr:rowOff>
    </xdr:to>
    <xdr:sp macro="" textlink="">
      <xdr:nvSpPr>
        <xdr:cNvPr id="57" name="フローチャート : 判断 56"/>
        <xdr:cNvSpPr/>
      </xdr:nvSpPr>
      <xdr:spPr bwMode="auto">
        <a:xfrm>
          <a:off x="42545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13273</xdr:rowOff>
    </xdr:from>
    <xdr:ext cx="762000" cy="259045"/>
    <xdr:sp macro="" textlink="">
      <xdr:nvSpPr>
        <xdr:cNvPr id="58" name="テキスト ボックス 57"/>
        <xdr:cNvSpPr txBox="1"/>
      </xdr:nvSpPr>
      <xdr:spPr>
        <a:xfrm>
          <a:off x="3924300" y="263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159652</xdr:rowOff>
    </xdr:from>
    <xdr:to>
      <xdr:col>3</xdr:col>
      <xdr:colOff>206375</xdr:colOff>
      <xdr:row>18</xdr:row>
      <xdr:rowOff>161412</xdr:rowOff>
    </xdr:to>
    <xdr:cxnSp macro="">
      <xdr:nvCxnSpPr>
        <xdr:cNvPr id="59" name="直線コネクタ 58"/>
        <xdr:cNvCxnSpPr/>
      </xdr:nvCxnSpPr>
      <xdr:spPr bwMode="auto">
        <a:xfrm flipV="1">
          <a:off x="2908300" y="3293377"/>
          <a:ext cx="698500" cy="1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102794</xdr:rowOff>
    </xdr:from>
    <xdr:to>
      <xdr:col>3</xdr:col>
      <xdr:colOff>257175</xdr:colOff>
      <xdr:row>17</xdr:row>
      <xdr:rowOff>32944</xdr:rowOff>
    </xdr:to>
    <xdr:sp macro="" textlink="">
      <xdr:nvSpPr>
        <xdr:cNvPr id="60" name="フローチャート : 判断 59"/>
        <xdr:cNvSpPr/>
      </xdr:nvSpPr>
      <xdr:spPr bwMode="auto">
        <a:xfrm>
          <a:off x="35560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43121</xdr:rowOff>
    </xdr:from>
    <xdr:ext cx="762000" cy="259045"/>
    <xdr:sp macro="" textlink="">
      <xdr:nvSpPr>
        <xdr:cNvPr id="61" name="テキスト ボックス 60"/>
        <xdr:cNvSpPr txBox="1"/>
      </xdr:nvSpPr>
      <xdr:spPr>
        <a:xfrm>
          <a:off x="32258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98176</xdr:rowOff>
    </xdr:from>
    <xdr:to>
      <xdr:col>2</xdr:col>
      <xdr:colOff>692150</xdr:colOff>
      <xdr:row>17</xdr:row>
      <xdr:rowOff>28326</xdr:rowOff>
    </xdr:to>
    <xdr:sp macro="" textlink="">
      <xdr:nvSpPr>
        <xdr:cNvPr id="62" name="フローチャート : 判断 61"/>
        <xdr:cNvSpPr/>
      </xdr:nvSpPr>
      <xdr:spPr bwMode="auto">
        <a:xfrm>
          <a:off x="2857500" y="28890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38503</xdr:rowOff>
    </xdr:from>
    <xdr:ext cx="762000" cy="259045"/>
    <xdr:sp macro="" textlink="">
      <xdr:nvSpPr>
        <xdr:cNvPr id="63" name="テキスト ボックス 62"/>
        <xdr:cNvSpPr txBox="1"/>
      </xdr:nvSpPr>
      <xdr:spPr>
        <a:xfrm>
          <a:off x="2527300" y="265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18</xdr:row>
      <xdr:rowOff>68900</xdr:rowOff>
    </xdr:from>
    <xdr:to>
      <xdr:col>5</xdr:col>
      <xdr:colOff>34925</xdr:colOff>
      <xdr:row>18</xdr:row>
      <xdr:rowOff>170500</xdr:rowOff>
    </xdr:to>
    <xdr:sp macro="" textlink="">
      <xdr:nvSpPr>
        <xdr:cNvPr id="69" name="円/楕円 68"/>
        <xdr:cNvSpPr/>
      </xdr:nvSpPr>
      <xdr:spPr bwMode="auto">
        <a:xfrm>
          <a:off x="5600700" y="3202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148927</xdr:rowOff>
    </xdr:from>
    <xdr:ext cx="762000" cy="259045"/>
    <xdr:sp macro="" textlink="">
      <xdr:nvSpPr>
        <xdr:cNvPr id="70" name="人口1人当たり決算額の推移該当値テキスト130"/>
        <xdr:cNvSpPr txBox="1"/>
      </xdr:nvSpPr>
      <xdr:spPr>
        <a:xfrm>
          <a:off x="5740400" y="311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89,708</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98039</xdr:rowOff>
    </xdr:from>
    <xdr:to>
      <xdr:col>4</xdr:col>
      <xdr:colOff>520700</xdr:colOff>
      <xdr:row>19</xdr:row>
      <xdr:rowOff>28189</xdr:rowOff>
    </xdr:to>
    <xdr:sp macro="" textlink="">
      <xdr:nvSpPr>
        <xdr:cNvPr id="71" name="円/楕円 70"/>
        <xdr:cNvSpPr/>
      </xdr:nvSpPr>
      <xdr:spPr bwMode="auto">
        <a:xfrm>
          <a:off x="4953000" y="3231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12966</xdr:rowOff>
    </xdr:from>
    <xdr:ext cx="736600" cy="259045"/>
    <xdr:sp macro="" textlink="">
      <xdr:nvSpPr>
        <xdr:cNvPr id="72" name="テキスト ボックス 71"/>
        <xdr:cNvSpPr txBox="1"/>
      </xdr:nvSpPr>
      <xdr:spPr>
        <a:xfrm>
          <a:off x="4622800" y="331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85,884</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92629</xdr:rowOff>
    </xdr:from>
    <xdr:to>
      <xdr:col>3</xdr:col>
      <xdr:colOff>955675</xdr:colOff>
      <xdr:row>19</xdr:row>
      <xdr:rowOff>22778</xdr:rowOff>
    </xdr:to>
    <xdr:sp macro="" textlink="">
      <xdr:nvSpPr>
        <xdr:cNvPr id="73" name="円/楕円 72"/>
        <xdr:cNvSpPr/>
      </xdr:nvSpPr>
      <xdr:spPr bwMode="auto">
        <a:xfrm>
          <a:off x="4254500" y="322635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7556</xdr:rowOff>
    </xdr:from>
    <xdr:ext cx="762000" cy="259045"/>
    <xdr:sp macro="" textlink="">
      <xdr:nvSpPr>
        <xdr:cNvPr id="74" name="テキスト ボックス 73"/>
        <xdr:cNvSpPr txBox="1"/>
      </xdr:nvSpPr>
      <xdr:spPr>
        <a:xfrm>
          <a:off x="3924300" y="331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86,594</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108852</xdr:rowOff>
    </xdr:from>
    <xdr:to>
      <xdr:col>3</xdr:col>
      <xdr:colOff>257175</xdr:colOff>
      <xdr:row>19</xdr:row>
      <xdr:rowOff>39001</xdr:rowOff>
    </xdr:to>
    <xdr:sp macro="" textlink="">
      <xdr:nvSpPr>
        <xdr:cNvPr id="75" name="円/楕円 74"/>
        <xdr:cNvSpPr/>
      </xdr:nvSpPr>
      <xdr:spPr bwMode="auto">
        <a:xfrm>
          <a:off x="3556000" y="324257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23779</xdr:rowOff>
    </xdr:from>
    <xdr:ext cx="762000" cy="259045"/>
    <xdr:sp macro="" textlink="">
      <xdr:nvSpPr>
        <xdr:cNvPr id="76" name="テキスト ボックス 75"/>
        <xdr:cNvSpPr txBox="1"/>
      </xdr:nvSpPr>
      <xdr:spPr>
        <a:xfrm>
          <a:off x="3225800" y="332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84,465</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110612</xdr:rowOff>
    </xdr:from>
    <xdr:to>
      <xdr:col>2</xdr:col>
      <xdr:colOff>692150</xdr:colOff>
      <xdr:row>19</xdr:row>
      <xdr:rowOff>40762</xdr:rowOff>
    </xdr:to>
    <xdr:sp macro="" textlink="">
      <xdr:nvSpPr>
        <xdr:cNvPr id="77" name="円/楕円 76"/>
        <xdr:cNvSpPr/>
      </xdr:nvSpPr>
      <xdr:spPr bwMode="auto">
        <a:xfrm>
          <a:off x="2857500" y="3244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25539</xdr:rowOff>
    </xdr:from>
    <xdr:ext cx="762000" cy="259045"/>
    <xdr:sp macro="" textlink="">
      <xdr:nvSpPr>
        <xdr:cNvPr id="78" name="テキスト ボックス 77"/>
        <xdr:cNvSpPr txBox="1"/>
      </xdr:nvSpPr>
      <xdr:spPr>
        <a:xfrm>
          <a:off x="2527300" y="3330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84,234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324929</xdr:rowOff>
    </xdr:from>
    <xdr:to>
      <xdr:col>4</xdr:col>
      <xdr:colOff>1117600</xdr:colOff>
      <xdr:row>38</xdr:row>
      <xdr:rowOff>4261</xdr:rowOff>
    </xdr:to>
    <xdr:cxnSp macro="">
      <xdr:nvCxnSpPr>
        <xdr:cNvPr id="107" name="直線コネクタ 106"/>
        <xdr:cNvCxnSpPr/>
      </xdr:nvCxnSpPr>
      <xdr:spPr bwMode="auto">
        <a:xfrm flipV="1">
          <a:off x="5651500" y="6249479"/>
          <a:ext cx="0" cy="12223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319238</xdr:rowOff>
    </xdr:from>
    <xdr:ext cx="762000" cy="259045"/>
    <xdr:sp macro="" textlink="">
      <xdr:nvSpPr>
        <xdr:cNvPr id="108" name="人口1人当たり決算額の推移最小値テキスト445"/>
        <xdr:cNvSpPr txBox="1"/>
      </xdr:nvSpPr>
      <xdr:spPr>
        <a:xfrm>
          <a:off x="5740400" y="744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4,443</a:t>
          </a:r>
          <a:endParaRPr kumimoji="1" lang="ja-JP" altLang="en-US" sz="1000" b="1">
            <a:latin typeface="ＭＳ Ｐゴシック"/>
          </a:endParaRPr>
        </a:p>
      </xdr:txBody>
    </xdr:sp>
    <xdr:clientData/>
  </xdr:oneCellAnchor>
  <xdr:twoCellAnchor>
    <xdr:from>
      <xdr:col>4</xdr:col>
      <xdr:colOff>1028700</xdr:colOff>
      <xdr:row>38</xdr:row>
      <xdr:rowOff>4261</xdr:rowOff>
    </xdr:from>
    <xdr:to>
      <xdr:col>5</xdr:col>
      <xdr:colOff>73025</xdr:colOff>
      <xdr:row>38</xdr:row>
      <xdr:rowOff>4261</xdr:rowOff>
    </xdr:to>
    <xdr:cxnSp macro="">
      <xdr:nvCxnSpPr>
        <xdr:cNvPr id="109" name="直線コネクタ 108"/>
        <xdr:cNvCxnSpPr/>
      </xdr:nvCxnSpPr>
      <xdr:spPr bwMode="auto">
        <a:xfrm>
          <a:off x="5562600" y="74718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68406</xdr:rowOff>
    </xdr:from>
    <xdr:ext cx="762000" cy="259045"/>
    <xdr:sp macro="" textlink="">
      <xdr:nvSpPr>
        <xdr:cNvPr id="110" name="人口1人当たり決算額の推移最大値テキスト445"/>
        <xdr:cNvSpPr txBox="1"/>
      </xdr:nvSpPr>
      <xdr:spPr>
        <a:xfrm>
          <a:off x="5740400" y="5992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68,610</a:t>
          </a:r>
          <a:endParaRPr kumimoji="1" lang="ja-JP" altLang="en-US" sz="1000" b="1">
            <a:latin typeface="ＭＳ Ｐゴシック"/>
          </a:endParaRPr>
        </a:p>
      </xdr:txBody>
    </xdr:sp>
    <xdr:clientData/>
  </xdr:oneCellAnchor>
  <xdr:twoCellAnchor>
    <xdr:from>
      <xdr:col>4</xdr:col>
      <xdr:colOff>1028700</xdr:colOff>
      <xdr:row>33</xdr:row>
      <xdr:rowOff>324929</xdr:rowOff>
    </xdr:from>
    <xdr:to>
      <xdr:col>5</xdr:col>
      <xdr:colOff>73025</xdr:colOff>
      <xdr:row>33</xdr:row>
      <xdr:rowOff>324929</xdr:rowOff>
    </xdr:to>
    <xdr:cxnSp macro="">
      <xdr:nvCxnSpPr>
        <xdr:cNvPr id="111" name="直線コネクタ 110"/>
        <xdr:cNvCxnSpPr/>
      </xdr:nvCxnSpPr>
      <xdr:spPr bwMode="auto">
        <a:xfrm>
          <a:off x="5562600" y="62494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121533</xdr:rowOff>
    </xdr:from>
    <xdr:to>
      <xdr:col>4</xdr:col>
      <xdr:colOff>1117600</xdr:colOff>
      <xdr:row>37</xdr:row>
      <xdr:rowOff>159880</xdr:rowOff>
    </xdr:to>
    <xdr:cxnSp macro="">
      <xdr:nvCxnSpPr>
        <xdr:cNvPr id="112" name="直線コネクタ 111"/>
        <xdr:cNvCxnSpPr/>
      </xdr:nvCxnSpPr>
      <xdr:spPr bwMode="auto">
        <a:xfrm flipV="1">
          <a:off x="5003800" y="7246233"/>
          <a:ext cx="647700" cy="38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187444</xdr:rowOff>
    </xdr:from>
    <xdr:ext cx="762000" cy="259045"/>
    <xdr:sp macro="" textlink="">
      <xdr:nvSpPr>
        <xdr:cNvPr id="113" name="人口1人当たり決算額の推移平均値テキスト445"/>
        <xdr:cNvSpPr txBox="1"/>
      </xdr:nvSpPr>
      <xdr:spPr>
        <a:xfrm>
          <a:off x="5740400" y="6797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29,028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342367</xdr:rowOff>
    </xdr:from>
    <xdr:to>
      <xdr:col>5</xdr:col>
      <xdr:colOff>34925</xdr:colOff>
      <xdr:row>36</xdr:row>
      <xdr:rowOff>101067</xdr:rowOff>
    </xdr:to>
    <xdr:sp macro="" textlink="">
      <xdr:nvSpPr>
        <xdr:cNvPr id="114" name="フローチャート : 判断 113"/>
        <xdr:cNvSpPr/>
      </xdr:nvSpPr>
      <xdr:spPr bwMode="auto">
        <a:xfrm>
          <a:off x="56007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159880</xdr:rowOff>
    </xdr:from>
    <xdr:to>
      <xdr:col>4</xdr:col>
      <xdr:colOff>469900</xdr:colOff>
      <xdr:row>37</xdr:row>
      <xdr:rowOff>207010</xdr:rowOff>
    </xdr:to>
    <xdr:cxnSp macro="">
      <xdr:nvCxnSpPr>
        <xdr:cNvPr id="115" name="直線コネクタ 114"/>
        <xdr:cNvCxnSpPr/>
      </xdr:nvCxnSpPr>
      <xdr:spPr bwMode="auto">
        <a:xfrm flipV="1">
          <a:off x="4305300" y="7284580"/>
          <a:ext cx="698500" cy="47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42120</xdr:rowOff>
    </xdr:from>
    <xdr:to>
      <xdr:col>4</xdr:col>
      <xdr:colOff>520700</xdr:colOff>
      <xdr:row>36</xdr:row>
      <xdr:rowOff>143720</xdr:rowOff>
    </xdr:to>
    <xdr:sp macro="" textlink="">
      <xdr:nvSpPr>
        <xdr:cNvPr id="116" name="フローチャート : 判断 115"/>
        <xdr:cNvSpPr/>
      </xdr:nvSpPr>
      <xdr:spPr bwMode="auto">
        <a:xfrm>
          <a:off x="49530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153897</xdr:rowOff>
    </xdr:from>
    <xdr:ext cx="736600" cy="259045"/>
    <xdr:sp macro="" textlink="">
      <xdr:nvSpPr>
        <xdr:cNvPr id="117" name="テキスト ボックス 116"/>
        <xdr:cNvSpPr txBox="1"/>
      </xdr:nvSpPr>
      <xdr:spPr>
        <a:xfrm>
          <a:off x="4622800" y="6764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26,789</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207010</xdr:rowOff>
    </xdr:from>
    <xdr:to>
      <xdr:col>3</xdr:col>
      <xdr:colOff>904875</xdr:colOff>
      <xdr:row>37</xdr:row>
      <xdr:rowOff>217068</xdr:rowOff>
    </xdr:to>
    <xdr:cxnSp macro="">
      <xdr:nvCxnSpPr>
        <xdr:cNvPr id="118" name="直線コネクタ 117"/>
        <xdr:cNvCxnSpPr/>
      </xdr:nvCxnSpPr>
      <xdr:spPr bwMode="auto">
        <a:xfrm flipV="1">
          <a:off x="3606800" y="7331710"/>
          <a:ext cx="698500" cy="10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17812</xdr:rowOff>
    </xdr:from>
    <xdr:to>
      <xdr:col>3</xdr:col>
      <xdr:colOff>955675</xdr:colOff>
      <xdr:row>36</xdr:row>
      <xdr:rowOff>119412</xdr:rowOff>
    </xdr:to>
    <xdr:sp macro="" textlink="">
      <xdr:nvSpPr>
        <xdr:cNvPr id="119" name="フローチャート : 判断 118"/>
        <xdr:cNvSpPr/>
      </xdr:nvSpPr>
      <xdr:spPr bwMode="auto">
        <a:xfrm>
          <a:off x="42545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129589</xdr:rowOff>
    </xdr:from>
    <xdr:ext cx="762000" cy="259045"/>
    <xdr:sp macro="" textlink="">
      <xdr:nvSpPr>
        <xdr:cNvPr id="120" name="テキスト ボックス 119"/>
        <xdr:cNvSpPr txBox="1"/>
      </xdr:nvSpPr>
      <xdr:spPr>
        <a:xfrm>
          <a:off x="39243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217068</xdr:rowOff>
    </xdr:from>
    <xdr:to>
      <xdr:col>3</xdr:col>
      <xdr:colOff>206375</xdr:colOff>
      <xdr:row>37</xdr:row>
      <xdr:rowOff>242215</xdr:rowOff>
    </xdr:to>
    <xdr:cxnSp macro="">
      <xdr:nvCxnSpPr>
        <xdr:cNvPr id="121" name="直線コネクタ 120"/>
        <xdr:cNvCxnSpPr/>
      </xdr:nvCxnSpPr>
      <xdr:spPr bwMode="auto">
        <a:xfrm flipV="1">
          <a:off x="2908300" y="7341768"/>
          <a:ext cx="698500" cy="25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298438</xdr:rowOff>
    </xdr:from>
    <xdr:to>
      <xdr:col>3</xdr:col>
      <xdr:colOff>257175</xdr:colOff>
      <xdr:row>36</xdr:row>
      <xdr:rowOff>57138</xdr:rowOff>
    </xdr:to>
    <xdr:sp macro="" textlink="">
      <xdr:nvSpPr>
        <xdr:cNvPr id="122" name="フローチャート : 判断 121"/>
        <xdr:cNvSpPr/>
      </xdr:nvSpPr>
      <xdr:spPr bwMode="auto">
        <a:xfrm>
          <a:off x="35560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67315</xdr:rowOff>
    </xdr:from>
    <xdr:ext cx="762000" cy="259045"/>
    <xdr:sp macro="" textlink="">
      <xdr:nvSpPr>
        <xdr:cNvPr id="123" name="テキスト ボックス 122"/>
        <xdr:cNvSpPr txBox="1"/>
      </xdr:nvSpPr>
      <xdr:spPr>
        <a:xfrm>
          <a:off x="3225800" y="667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250507</xdr:rowOff>
    </xdr:from>
    <xdr:to>
      <xdr:col>2</xdr:col>
      <xdr:colOff>692150</xdr:colOff>
      <xdr:row>36</xdr:row>
      <xdr:rowOff>9207</xdr:rowOff>
    </xdr:to>
    <xdr:sp macro="" textlink="">
      <xdr:nvSpPr>
        <xdr:cNvPr id="124" name="フローチャート : 判断 123"/>
        <xdr:cNvSpPr/>
      </xdr:nvSpPr>
      <xdr:spPr bwMode="auto">
        <a:xfrm>
          <a:off x="2857500" y="6860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19384</xdr:rowOff>
    </xdr:from>
    <xdr:ext cx="762000" cy="259045"/>
    <xdr:sp macro="" textlink="">
      <xdr:nvSpPr>
        <xdr:cNvPr id="125" name="テキスト ボックス 124"/>
        <xdr:cNvSpPr txBox="1"/>
      </xdr:nvSpPr>
      <xdr:spPr>
        <a:xfrm>
          <a:off x="2527300" y="66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70733</xdr:rowOff>
    </xdr:from>
    <xdr:to>
      <xdr:col>5</xdr:col>
      <xdr:colOff>34925</xdr:colOff>
      <xdr:row>37</xdr:row>
      <xdr:rowOff>172333</xdr:rowOff>
    </xdr:to>
    <xdr:sp macro="" textlink="">
      <xdr:nvSpPr>
        <xdr:cNvPr id="131" name="円/楕円 130"/>
        <xdr:cNvSpPr/>
      </xdr:nvSpPr>
      <xdr:spPr bwMode="auto">
        <a:xfrm>
          <a:off x="5600700" y="7195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42810</xdr:rowOff>
    </xdr:from>
    <xdr:ext cx="762000" cy="259045"/>
    <xdr:sp macro="" textlink="">
      <xdr:nvSpPr>
        <xdr:cNvPr id="132" name="人口1人当たり決算額の推移該当値テキスト445"/>
        <xdr:cNvSpPr txBox="1"/>
      </xdr:nvSpPr>
      <xdr:spPr>
        <a:xfrm>
          <a:off x="5740400" y="7167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16,287</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109080</xdr:rowOff>
    </xdr:from>
    <xdr:to>
      <xdr:col>4</xdr:col>
      <xdr:colOff>520700</xdr:colOff>
      <xdr:row>37</xdr:row>
      <xdr:rowOff>210680</xdr:rowOff>
    </xdr:to>
    <xdr:sp macro="" textlink="">
      <xdr:nvSpPr>
        <xdr:cNvPr id="133" name="円/楕円 132"/>
        <xdr:cNvSpPr/>
      </xdr:nvSpPr>
      <xdr:spPr bwMode="auto">
        <a:xfrm>
          <a:off x="4953000" y="7233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195457</xdr:rowOff>
    </xdr:from>
    <xdr:ext cx="736600" cy="259045"/>
    <xdr:sp macro="" textlink="">
      <xdr:nvSpPr>
        <xdr:cNvPr id="134" name="テキスト ボックス 133"/>
        <xdr:cNvSpPr txBox="1"/>
      </xdr:nvSpPr>
      <xdr:spPr>
        <a:xfrm>
          <a:off x="4622800" y="732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14,274</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156210</xdr:rowOff>
    </xdr:from>
    <xdr:to>
      <xdr:col>3</xdr:col>
      <xdr:colOff>955675</xdr:colOff>
      <xdr:row>37</xdr:row>
      <xdr:rowOff>257810</xdr:rowOff>
    </xdr:to>
    <xdr:sp macro="" textlink="">
      <xdr:nvSpPr>
        <xdr:cNvPr id="135" name="円/楕円 134"/>
        <xdr:cNvSpPr/>
      </xdr:nvSpPr>
      <xdr:spPr bwMode="auto">
        <a:xfrm>
          <a:off x="4254500" y="7280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242587</xdr:rowOff>
    </xdr:from>
    <xdr:ext cx="762000" cy="259045"/>
    <xdr:sp macro="" textlink="">
      <xdr:nvSpPr>
        <xdr:cNvPr id="136" name="テキスト ボックス 135"/>
        <xdr:cNvSpPr txBox="1"/>
      </xdr:nvSpPr>
      <xdr:spPr>
        <a:xfrm>
          <a:off x="3924300" y="73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11,800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166268</xdr:rowOff>
    </xdr:from>
    <xdr:to>
      <xdr:col>3</xdr:col>
      <xdr:colOff>257175</xdr:colOff>
      <xdr:row>37</xdr:row>
      <xdr:rowOff>267868</xdr:rowOff>
    </xdr:to>
    <xdr:sp macro="" textlink="">
      <xdr:nvSpPr>
        <xdr:cNvPr id="137" name="円/楕円 136"/>
        <xdr:cNvSpPr/>
      </xdr:nvSpPr>
      <xdr:spPr bwMode="auto">
        <a:xfrm>
          <a:off x="3556000" y="7290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252645</xdr:rowOff>
    </xdr:from>
    <xdr:ext cx="762000" cy="259045"/>
    <xdr:sp macro="" textlink="">
      <xdr:nvSpPr>
        <xdr:cNvPr id="138" name="テキスト ボックス 137"/>
        <xdr:cNvSpPr txBox="1"/>
      </xdr:nvSpPr>
      <xdr:spPr>
        <a:xfrm>
          <a:off x="3225800" y="737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11,272</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191415</xdr:rowOff>
    </xdr:from>
    <xdr:to>
      <xdr:col>2</xdr:col>
      <xdr:colOff>692150</xdr:colOff>
      <xdr:row>37</xdr:row>
      <xdr:rowOff>293015</xdr:rowOff>
    </xdr:to>
    <xdr:sp macro="" textlink="">
      <xdr:nvSpPr>
        <xdr:cNvPr id="139" name="円/楕円 138"/>
        <xdr:cNvSpPr/>
      </xdr:nvSpPr>
      <xdr:spPr bwMode="auto">
        <a:xfrm>
          <a:off x="2857500" y="7316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277792</xdr:rowOff>
    </xdr:from>
    <xdr:ext cx="762000" cy="259045"/>
    <xdr:sp macro="" textlink="">
      <xdr:nvSpPr>
        <xdr:cNvPr id="140" name="テキスト ボックス 139"/>
        <xdr:cNvSpPr txBox="1"/>
      </xdr:nvSpPr>
      <xdr:spPr>
        <a:xfrm>
          <a:off x="2527300" y="74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65/67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155191</xdr:rowOff>
    </xdr:from>
    <xdr:to>
      <xdr:col>6</xdr:col>
      <xdr:colOff>510540</xdr:colOff>
      <xdr:row>39</xdr:row>
      <xdr:rowOff>74385</xdr:rowOff>
    </xdr:to>
    <xdr:cxnSp macro="">
      <xdr:nvCxnSpPr>
        <xdr:cNvPr id="58" name="直線コネクタ 57"/>
        <xdr:cNvCxnSpPr/>
      </xdr:nvCxnSpPr>
      <xdr:spPr>
        <a:xfrm flipV="1">
          <a:off x="4633595" y="5298691"/>
          <a:ext cx="1270" cy="1462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78212</xdr:rowOff>
    </xdr:from>
    <xdr:ext cx="534377" cy="259045"/>
    <xdr:sp macro="" textlink="">
      <xdr:nvSpPr>
        <xdr:cNvPr id="59" name="人件費最小値テキスト"/>
        <xdr:cNvSpPr txBox="1"/>
      </xdr:nvSpPr>
      <xdr:spPr>
        <a:xfrm>
          <a:off x="4686300" y="676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62,250</a:t>
          </a:r>
          <a:endParaRPr kumimoji="1" lang="ja-JP" altLang="en-US" sz="1000" b="1">
            <a:latin typeface="ＭＳ Ｐゴシック"/>
          </a:endParaRPr>
        </a:p>
      </xdr:txBody>
    </xdr:sp>
    <xdr:clientData/>
  </xdr:oneCellAnchor>
  <xdr:twoCellAnchor>
    <xdr:from>
      <xdr:col>6</xdr:col>
      <xdr:colOff>422275</xdr:colOff>
      <xdr:row>39</xdr:row>
      <xdr:rowOff>74385</xdr:rowOff>
    </xdr:from>
    <xdr:to>
      <xdr:col>6</xdr:col>
      <xdr:colOff>600075</xdr:colOff>
      <xdr:row>39</xdr:row>
      <xdr:rowOff>74385</xdr:rowOff>
    </xdr:to>
    <xdr:cxnSp macro="">
      <xdr:nvCxnSpPr>
        <xdr:cNvPr id="60" name="直線コネクタ 59"/>
        <xdr:cNvCxnSpPr/>
      </xdr:nvCxnSpPr>
      <xdr:spPr>
        <a:xfrm>
          <a:off x="4546600" y="676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101868</xdr:rowOff>
    </xdr:from>
    <xdr:ext cx="599010" cy="259045"/>
    <xdr:sp macro="" textlink="">
      <xdr:nvSpPr>
        <xdr:cNvPr id="61" name="人件費最大値テキスト"/>
        <xdr:cNvSpPr txBox="1"/>
      </xdr:nvSpPr>
      <xdr:spPr>
        <a:xfrm>
          <a:off x="4686300" y="5073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196,577</a:t>
          </a:r>
          <a:endParaRPr kumimoji="1" lang="ja-JP" altLang="en-US" sz="1000" b="1">
            <a:latin typeface="ＭＳ Ｐゴシック"/>
          </a:endParaRPr>
        </a:p>
      </xdr:txBody>
    </xdr:sp>
    <xdr:clientData/>
  </xdr:oneCellAnchor>
  <xdr:twoCellAnchor>
    <xdr:from>
      <xdr:col>6</xdr:col>
      <xdr:colOff>422275</xdr:colOff>
      <xdr:row>30</xdr:row>
      <xdr:rowOff>155191</xdr:rowOff>
    </xdr:from>
    <xdr:to>
      <xdr:col>6</xdr:col>
      <xdr:colOff>600075</xdr:colOff>
      <xdr:row>30</xdr:row>
      <xdr:rowOff>155191</xdr:rowOff>
    </xdr:to>
    <xdr:cxnSp macro="">
      <xdr:nvCxnSpPr>
        <xdr:cNvPr id="62" name="直線コネクタ 61"/>
        <xdr:cNvCxnSpPr/>
      </xdr:nvCxnSpPr>
      <xdr:spPr>
        <a:xfrm>
          <a:off x="4546600" y="529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125440</xdr:rowOff>
    </xdr:from>
    <xdr:to>
      <xdr:col>6</xdr:col>
      <xdr:colOff>511175</xdr:colOff>
      <xdr:row>38</xdr:row>
      <xdr:rowOff>125571</xdr:rowOff>
    </xdr:to>
    <xdr:cxnSp macro="">
      <xdr:nvCxnSpPr>
        <xdr:cNvPr id="63" name="直線コネクタ 62"/>
        <xdr:cNvCxnSpPr/>
      </xdr:nvCxnSpPr>
      <xdr:spPr>
        <a:xfrm>
          <a:off x="3797300" y="6640540"/>
          <a:ext cx="8382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148505</xdr:rowOff>
    </xdr:from>
    <xdr:ext cx="599010" cy="259045"/>
    <xdr:sp macro="" textlink="">
      <xdr:nvSpPr>
        <xdr:cNvPr id="64" name="人件費平均値テキスト"/>
        <xdr:cNvSpPr txBox="1"/>
      </xdr:nvSpPr>
      <xdr:spPr>
        <a:xfrm>
          <a:off x="4686300" y="59778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115,876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125628</xdr:rowOff>
    </xdr:from>
    <xdr:to>
      <xdr:col>6</xdr:col>
      <xdr:colOff>561975</xdr:colOff>
      <xdr:row>36</xdr:row>
      <xdr:rowOff>55778</xdr:rowOff>
    </xdr:to>
    <xdr:sp macro="" textlink="">
      <xdr:nvSpPr>
        <xdr:cNvPr id="65" name="フローチャート : 判断 64"/>
        <xdr:cNvSpPr/>
      </xdr:nvSpPr>
      <xdr:spPr>
        <a:xfrm>
          <a:off x="45847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125440</xdr:rowOff>
    </xdr:from>
    <xdr:to>
      <xdr:col>5</xdr:col>
      <xdr:colOff>358775</xdr:colOff>
      <xdr:row>38</xdr:row>
      <xdr:rowOff>150172</xdr:rowOff>
    </xdr:to>
    <xdr:cxnSp macro="">
      <xdr:nvCxnSpPr>
        <xdr:cNvPr id="66" name="直線コネクタ 65"/>
        <xdr:cNvCxnSpPr/>
      </xdr:nvCxnSpPr>
      <xdr:spPr>
        <a:xfrm flipV="1">
          <a:off x="2908300" y="6640540"/>
          <a:ext cx="889000" cy="2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144461</xdr:rowOff>
    </xdr:from>
    <xdr:to>
      <xdr:col>5</xdr:col>
      <xdr:colOff>409575</xdr:colOff>
      <xdr:row>36</xdr:row>
      <xdr:rowOff>74611</xdr:rowOff>
    </xdr:to>
    <xdr:sp macro="" textlink="">
      <xdr:nvSpPr>
        <xdr:cNvPr id="67" name="フローチャート : 判断 66"/>
        <xdr:cNvSpPr/>
      </xdr:nvSpPr>
      <xdr:spPr>
        <a:xfrm>
          <a:off x="3746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91138</xdr:rowOff>
    </xdr:from>
    <xdr:ext cx="599010" cy="259045"/>
    <xdr:sp macro="" textlink="">
      <xdr:nvSpPr>
        <xdr:cNvPr id="68" name="テキスト ボックス 67"/>
        <xdr:cNvSpPr txBox="1"/>
      </xdr:nvSpPr>
      <xdr:spPr>
        <a:xfrm>
          <a:off x="3497794"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114,146</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150172</xdr:rowOff>
    </xdr:from>
    <xdr:to>
      <xdr:col>4</xdr:col>
      <xdr:colOff>155575</xdr:colOff>
      <xdr:row>38</xdr:row>
      <xdr:rowOff>166751</xdr:rowOff>
    </xdr:to>
    <xdr:cxnSp macro="">
      <xdr:nvCxnSpPr>
        <xdr:cNvPr id="69" name="直線コネクタ 68"/>
        <xdr:cNvCxnSpPr/>
      </xdr:nvCxnSpPr>
      <xdr:spPr>
        <a:xfrm flipV="1">
          <a:off x="2019300" y="6665272"/>
          <a:ext cx="889000" cy="1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15966</xdr:rowOff>
    </xdr:from>
    <xdr:to>
      <xdr:col>4</xdr:col>
      <xdr:colOff>206375</xdr:colOff>
      <xdr:row>36</xdr:row>
      <xdr:rowOff>117566</xdr:rowOff>
    </xdr:to>
    <xdr:sp macro="" textlink="">
      <xdr:nvSpPr>
        <xdr:cNvPr id="70" name="フローチャート : 判断 69"/>
        <xdr:cNvSpPr/>
      </xdr:nvSpPr>
      <xdr:spPr>
        <a:xfrm>
          <a:off x="2857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134093</xdr:rowOff>
    </xdr:from>
    <xdr:ext cx="599010" cy="259045"/>
    <xdr:sp macro="" textlink="">
      <xdr:nvSpPr>
        <xdr:cNvPr id="71" name="テキスト ボックス 70"/>
        <xdr:cNvSpPr txBox="1"/>
      </xdr:nvSpPr>
      <xdr:spPr>
        <a:xfrm>
          <a:off x="2608794"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110,200</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166751</xdr:rowOff>
    </xdr:from>
    <xdr:to>
      <xdr:col>2</xdr:col>
      <xdr:colOff>638175</xdr:colOff>
      <xdr:row>39</xdr:row>
      <xdr:rowOff>123</xdr:rowOff>
    </xdr:to>
    <xdr:cxnSp macro="">
      <xdr:nvCxnSpPr>
        <xdr:cNvPr id="72" name="直線コネクタ 71"/>
        <xdr:cNvCxnSpPr/>
      </xdr:nvCxnSpPr>
      <xdr:spPr>
        <a:xfrm flipV="1">
          <a:off x="1130300" y="6681851"/>
          <a:ext cx="889000" cy="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41438</xdr:rowOff>
    </xdr:from>
    <xdr:to>
      <xdr:col>3</xdr:col>
      <xdr:colOff>3175</xdr:colOff>
      <xdr:row>36</xdr:row>
      <xdr:rowOff>143038</xdr:rowOff>
    </xdr:to>
    <xdr:sp macro="" textlink="">
      <xdr:nvSpPr>
        <xdr:cNvPr id="73" name="フローチャート : 判断 72"/>
        <xdr:cNvSpPr/>
      </xdr:nvSpPr>
      <xdr:spPr>
        <a:xfrm>
          <a:off x="1968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159565</xdr:rowOff>
    </xdr:from>
    <xdr:ext cx="599010" cy="259045"/>
    <xdr:sp macro="" textlink="">
      <xdr:nvSpPr>
        <xdr:cNvPr id="74" name="テキスト ボックス 73"/>
        <xdr:cNvSpPr txBox="1"/>
      </xdr:nvSpPr>
      <xdr:spPr>
        <a:xfrm>
          <a:off x="1719794"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107,860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35342</xdr:rowOff>
    </xdr:from>
    <xdr:to>
      <xdr:col>1</xdr:col>
      <xdr:colOff>485775</xdr:colOff>
      <xdr:row>36</xdr:row>
      <xdr:rowOff>136942</xdr:rowOff>
    </xdr:to>
    <xdr:sp macro="" textlink="">
      <xdr:nvSpPr>
        <xdr:cNvPr id="75" name="フローチャート : 判断 74"/>
        <xdr:cNvSpPr/>
      </xdr:nvSpPr>
      <xdr:spPr>
        <a:xfrm>
          <a:off x="1079500" y="620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34</xdr:row>
      <xdr:rowOff>153469</xdr:rowOff>
    </xdr:from>
    <xdr:ext cx="599010" cy="259045"/>
    <xdr:sp macro="" textlink="">
      <xdr:nvSpPr>
        <xdr:cNvPr id="76" name="テキスト ボックス 75"/>
        <xdr:cNvSpPr txBox="1"/>
      </xdr:nvSpPr>
      <xdr:spPr>
        <a:xfrm>
          <a:off x="830794" y="598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108,420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38</xdr:row>
      <xdr:rowOff>74771</xdr:rowOff>
    </xdr:from>
    <xdr:to>
      <xdr:col>6</xdr:col>
      <xdr:colOff>561975</xdr:colOff>
      <xdr:row>39</xdr:row>
      <xdr:rowOff>4921</xdr:rowOff>
    </xdr:to>
    <xdr:sp macro="" textlink="">
      <xdr:nvSpPr>
        <xdr:cNvPr id="82" name="円/楕円 81"/>
        <xdr:cNvSpPr/>
      </xdr:nvSpPr>
      <xdr:spPr>
        <a:xfrm>
          <a:off x="4584700" y="65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161148</xdr:rowOff>
    </xdr:from>
    <xdr:ext cx="534377" cy="259045"/>
    <xdr:sp macro="" textlink="">
      <xdr:nvSpPr>
        <xdr:cNvPr id="83" name="人件費該当値テキスト"/>
        <xdr:cNvSpPr txBox="1"/>
      </xdr:nvSpPr>
      <xdr:spPr>
        <a:xfrm>
          <a:off x="4686300" y="650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73,298</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74640</xdr:rowOff>
    </xdr:from>
    <xdr:to>
      <xdr:col>5</xdr:col>
      <xdr:colOff>409575</xdr:colOff>
      <xdr:row>39</xdr:row>
      <xdr:rowOff>4790</xdr:rowOff>
    </xdr:to>
    <xdr:sp macro="" textlink="">
      <xdr:nvSpPr>
        <xdr:cNvPr id="84" name="円/楕円 83"/>
        <xdr:cNvSpPr/>
      </xdr:nvSpPr>
      <xdr:spPr>
        <a:xfrm>
          <a:off x="3746500" y="658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167367</xdr:rowOff>
    </xdr:from>
    <xdr:ext cx="534377" cy="259045"/>
    <xdr:sp macro="" textlink="">
      <xdr:nvSpPr>
        <xdr:cNvPr id="85" name="テキスト ボックス 84"/>
        <xdr:cNvSpPr txBox="1"/>
      </xdr:nvSpPr>
      <xdr:spPr>
        <a:xfrm>
          <a:off x="3530111" y="668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73,310</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99372</xdr:rowOff>
    </xdr:from>
    <xdr:to>
      <xdr:col>4</xdr:col>
      <xdr:colOff>206375</xdr:colOff>
      <xdr:row>39</xdr:row>
      <xdr:rowOff>29522</xdr:rowOff>
    </xdr:to>
    <xdr:sp macro="" textlink="">
      <xdr:nvSpPr>
        <xdr:cNvPr id="86" name="円/楕円 85"/>
        <xdr:cNvSpPr/>
      </xdr:nvSpPr>
      <xdr:spPr>
        <a:xfrm>
          <a:off x="2857500" y="661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39</xdr:row>
      <xdr:rowOff>20649</xdr:rowOff>
    </xdr:from>
    <xdr:ext cx="534377" cy="259045"/>
    <xdr:sp macro="" textlink="">
      <xdr:nvSpPr>
        <xdr:cNvPr id="87" name="テキスト ボックス 86"/>
        <xdr:cNvSpPr txBox="1"/>
      </xdr:nvSpPr>
      <xdr:spPr>
        <a:xfrm>
          <a:off x="2641111" y="670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71,038</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115951</xdr:rowOff>
    </xdr:from>
    <xdr:to>
      <xdr:col>3</xdr:col>
      <xdr:colOff>3175</xdr:colOff>
      <xdr:row>39</xdr:row>
      <xdr:rowOff>46101</xdr:rowOff>
    </xdr:to>
    <xdr:sp macro="" textlink="">
      <xdr:nvSpPr>
        <xdr:cNvPr id="88" name="円/楕円 87"/>
        <xdr:cNvSpPr/>
      </xdr:nvSpPr>
      <xdr:spPr>
        <a:xfrm>
          <a:off x="1968500" y="6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39</xdr:row>
      <xdr:rowOff>37228</xdr:rowOff>
    </xdr:from>
    <xdr:ext cx="534377" cy="259045"/>
    <xdr:sp macro="" textlink="">
      <xdr:nvSpPr>
        <xdr:cNvPr id="89" name="テキスト ボックス 88"/>
        <xdr:cNvSpPr txBox="1"/>
      </xdr:nvSpPr>
      <xdr:spPr>
        <a:xfrm>
          <a:off x="1752111" y="672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69,515</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120773</xdr:rowOff>
    </xdr:from>
    <xdr:to>
      <xdr:col>1</xdr:col>
      <xdr:colOff>485775</xdr:colOff>
      <xdr:row>39</xdr:row>
      <xdr:rowOff>50923</xdr:rowOff>
    </xdr:to>
    <xdr:sp macro="" textlink="">
      <xdr:nvSpPr>
        <xdr:cNvPr id="90" name="円/楕円 89"/>
        <xdr:cNvSpPr/>
      </xdr:nvSpPr>
      <xdr:spPr>
        <a:xfrm>
          <a:off x="1079500" y="663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39</xdr:row>
      <xdr:rowOff>42050</xdr:rowOff>
    </xdr:from>
    <xdr:ext cx="534377" cy="259045"/>
    <xdr:sp macro="" textlink="">
      <xdr:nvSpPr>
        <xdr:cNvPr id="91" name="テキスト ボックス 90"/>
        <xdr:cNvSpPr txBox="1"/>
      </xdr:nvSpPr>
      <xdr:spPr>
        <a:xfrm>
          <a:off x="863111" y="672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69,072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141067</xdr:rowOff>
    </xdr:from>
    <xdr:to>
      <xdr:col>6</xdr:col>
      <xdr:colOff>510540</xdr:colOff>
      <xdr:row>57</xdr:row>
      <xdr:rowOff>43300</xdr:rowOff>
    </xdr:to>
    <xdr:cxnSp macro="">
      <xdr:nvCxnSpPr>
        <xdr:cNvPr id="113" name="直線コネクタ 112"/>
        <xdr:cNvCxnSpPr/>
      </xdr:nvCxnSpPr>
      <xdr:spPr>
        <a:xfrm flipV="1">
          <a:off x="4633595" y="8713567"/>
          <a:ext cx="1270" cy="1102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47127</xdr:rowOff>
    </xdr:from>
    <xdr:ext cx="534377" cy="259045"/>
    <xdr:sp macro="" textlink="">
      <xdr:nvSpPr>
        <xdr:cNvPr id="114" name="物件費最小値テキスト"/>
        <xdr:cNvSpPr txBox="1"/>
      </xdr:nvSpPr>
      <xdr:spPr>
        <a:xfrm>
          <a:off x="4686300" y="981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58,585</a:t>
          </a:r>
          <a:endParaRPr kumimoji="1" lang="ja-JP" altLang="en-US" sz="1000" b="1">
            <a:latin typeface="ＭＳ Ｐゴシック"/>
          </a:endParaRPr>
        </a:p>
      </xdr:txBody>
    </xdr:sp>
    <xdr:clientData/>
  </xdr:oneCellAnchor>
  <xdr:twoCellAnchor>
    <xdr:from>
      <xdr:col>6</xdr:col>
      <xdr:colOff>422275</xdr:colOff>
      <xdr:row>57</xdr:row>
      <xdr:rowOff>43300</xdr:rowOff>
    </xdr:from>
    <xdr:to>
      <xdr:col>6</xdr:col>
      <xdr:colOff>600075</xdr:colOff>
      <xdr:row>57</xdr:row>
      <xdr:rowOff>43300</xdr:rowOff>
    </xdr:to>
    <xdr:cxnSp macro="">
      <xdr:nvCxnSpPr>
        <xdr:cNvPr id="115" name="直線コネクタ 114"/>
        <xdr:cNvCxnSpPr/>
      </xdr:nvCxnSpPr>
      <xdr:spPr>
        <a:xfrm>
          <a:off x="4546600" y="98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87744</xdr:rowOff>
    </xdr:from>
    <xdr:ext cx="599010" cy="259045"/>
    <xdr:sp macro="" textlink="">
      <xdr:nvSpPr>
        <xdr:cNvPr id="116" name="物件費最大値テキスト"/>
        <xdr:cNvSpPr txBox="1"/>
      </xdr:nvSpPr>
      <xdr:spPr>
        <a:xfrm>
          <a:off x="4686300" y="848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299,701</a:t>
          </a:r>
          <a:endParaRPr kumimoji="1" lang="ja-JP" altLang="en-US" sz="1000" b="1">
            <a:latin typeface="ＭＳ Ｐゴシック"/>
          </a:endParaRPr>
        </a:p>
      </xdr:txBody>
    </xdr:sp>
    <xdr:clientData/>
  </xdr:oneCellAnchor>
  <xdr:twoCellAnchor>
    <xdr:from>
      <xdr:col>6</xdr:col>
      <xdr:colOff>422275</xdr:colOff>
      <xdr:row>50</xdr:row>
      <xdr:rowOff>141067</xdr:rowOff>
    </xdr:from>
    <xdr:to>
      <xdr:col>6</xdr:col>
      <xdr:colOff>600075</xdr:colOff>
      <xdr:row>50</xdr:row>
      <xdr:rowOff>141067</xdr:rowOff>
    </xdr:to>
    <xdr:cxnSp macro="">
      <xdr:nvCxnSpPr>
        <xdr:cNvPr id="117" name="直線コネクタ 116"/>
        <xdr:cNvCxnSpPr/>
      </xdr:nvCxnSpPr>
      <xdr:spPr>
        <a:xfrm>
          <a:off x="4546600" y="8713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50</xdr:row>
      <xdr:rowOff>141067</xdr:rowOff>
    </xdr:from>
    <xdr:to>
      <xdr:col>6</xdr:col>
      <xdr:colOff>511175</xdr:colOff>
      <xdr:row>57</xdr:row>
      <xdr:rowOff>76981</xdr:rowOff>
    </xdr:to>
    <xdr:cxnSp macro="">
      <xdr:nvCxnSpPr>
        <xdr:cNvPr id="118" name="直線コネクタ 117"/>
        <xdr:cNvCxnSpPr/>
      </xdr:nvCxnSpPr>
      <xdr:spPr>
        <a:xfrm flipV="1">
          <a:off x="3797300" y="8713567"/>
          <a:ext cx="838200" cy="113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46941</xdr:rowOff>
    </xdr:from>
    <xdr:ext cx="599010" cy="259045"/>
    <xdr:sp macro="" textlink="">
      <xdr:nvSpPr>
        <xdr:cNvPr id="119" name="物件費平均値テキスト"/>
        <xdr:cNvSpPr txBox="1"/>
      </xdr:nvSpPr>
      <xdr:spPr>
        <a:xfrm>
          <a:off x="4686300" y="94766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116,959</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68514</xdr:rowOff>
    </xdr:from>
    <xdr:to>
      <xdr:col>6</xdr:col>
      <xdr:colOff>561975</xdr:colOff>
      <xdr:row>55</xdr:row>
      <xdr:rowOff>170114</xdr:rowOff>
    </xdr:to>
    <xdr:sp macro="" textlink="">
      <xdr:nvSpPr>
        <xdr:cNvPr id="120" name="フローチャート : 判断 119"/>
        <xdr:cNvSpPr/>
      </xdr:nvSpPr>
      <xdr:spPr>
        <a:xfrm>
          <a:off x="45847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71824</xdr:rowOff>
    </xdr:from>
    <xdr:to>
      <xdr:col>5</xdr:col>
      <xdr:colOff>358775</xdr:colOff>
      <xdr:row>57</xdr:row>
      <xdr:rowOff>76981</xdr:rowOff>
    </xdr:to>
    <xdr:cxnSp macro="">
      <xdr:nvCxnSpPr>
        <xdr:cNvPr id="121" name="直線コネクタ 120"/>
        <xdr:cNvCxnSpPr/>
      </xdr:nvCxnSpPr>
      <xdr:spPr>
        <a:xfrm>
          <a:off x="2908300" y="9844474"/>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117571</xdr:rowOff>
    </xdr:from>
    <xdr:to>
      <xdr:col>5</xdr:col>
      <xdr:colOff>409575</xdr:colOff>
      <xdr:row>56</xdr:row>
      <xdr:rowOff>47721</xdr:rowOff>
    </xdr:to>
    <xdr:sp macro="" textlink="">
      <xdr:nvSpPr>
        <xdr:cNvPr id="122" name="フローチャート : 判断 121"/>
        <xdr:cNvSpPr/>
      </xdr:nvSpPr>
      <xdr:spPr>
        <a:xfrm>
          <a:off x="3746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64248</xdr:rowOff>
    </xdr:from>
    <xdr:ext cx="599010" cy="259045"/>
    <xdr:sp macro="" textlink="">
      <xdr:nvSpPr>
        <xdr:cNvPr id="123" name="テキスト ボックス 122"/>
        <xdr:cNvSpPr txBox="1"/>
      </xdr:nvSpPr>
      <xdr:spPr>
        <a:xfrm>
          <a:off x="3497794"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106,229</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53911</xdr:rowOff>
    </xdr:from>
    <xdr:to>
      <xdr:col>4</xdr:col>
      <xdr:colOff>155575</xdr:colOff>
      <xdr:row>57</xdr:row>
      <xdr:rowOff>71824</xdr:rowOff>
    </xdr:to>
    <xdr:cxnSp macro="">
      <xdr:nvCxnSpPr>
        <xdr:cNvPr id="124" name="直線コネクタ 123"/>
        <xdr:cNvCxnSpPr/>
      </xdr:nvCxnSpPr>
      <xdr:spPr>
        <a:xfrm>
          <a:off x="2019300" y="9826561"/>
          <a:ext cx="889000" cy="1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111709</xdr:rowOff>
    </xdr:from>
    <xdr:to>
      <xdr:col>4</xdr:col>
      <xdr:colOff>206375</xdr:colOff>
      <xdr:row>56</xdr:row>
      <xdr:rowOff>41859</xdr:rowOff>
    </xdr:to>
    <xdr:sp macro="" textlink="">
      <xdr:nvSpPr>
        <xdr:cNvPr id="125" name="フローチャート : 判断 124"/>
        <xdr:cNvSpPr/>
      </xdr:nvSpPr>
      <xdr:spPr>
        <a:xfrm>
          <a:off x="2857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54</xdr:row>
      <xdr:rowOff>58386</xdr:rowOff>
    </xdr:from>
    <xdr:ext cx="599010" cy="259045"/>
    <xdr:sp macro="" textlink="">
      <xdr:nvSpPr>
        <xdr:cNvPr id="126" name="テキスト ボックス 125"/>
        <xdr:cNvSpPr txBox="1"/>
      </xdr:nvSpPr>
      <xdr:spPr>
        <a:xfrm>
          <a:off x="2608794"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107,511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53911</xdr:rowOff>
    </xdr:from>
    <xdr:to>
      <xdr:col>2</xdr:col>
      <xdr:colOff>638175</xdr:colOff>
      <xdr:row>57</xdr:row>
      <xdr:rowOff>119464</xdr:rowOff>
    </xdr:to>
    <xdr:cxnSp macro="">
      <xdr:nvCxnSpPr>
        <xdr:cNvPr id="127" name="直線コネクタ 126"/>
        <xdr:cNvCxnSpPr/>
      </xdr:nvCxnSpPr>
      <xdr:spPr>
        <a:xfrm flipV="1">
          <a:off x="1130300" y="9826561"/>
          <a:ext cx="889000" cy="6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170967</xdr:rowOff>
    </xdr:from>
    <xdr:to>
      <xdr:col>3</xdr:col>
      <xdr:colOff>3175</xdr:colOff>
      <xdr:row>56</xdr:row>
      <xdr:rowOff>101117</xdr:rowOff>
    </xdr:to>
    <xdr:sp macro="" textlink="">
      <xdr:nvSpPr>
        <xdr:cNvPr id="128" name="フローチャート : 判断 127"/>
        <xdr:cNvSpPr/>
      </xdr:nvSpPr>
      <xdr:spPr>
        <a:xfrm>
          <a:off x="1968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117644</xdr:rowOff>
    </xdr:from>
    <xdr:ext cx="534377" cy="259045"/>
    <xdr:sp macro="" textlink="">
      <xdr:nvSpPr>
        <xdr:cNvPr id="129" name="テキスト ボックス 128"/>
        <xdr:cNvSpPr txBox="1"/>
      </xdr:nvSpPr>
      <xdr:spPr>
        <a:xfrm>
          <a:off x="1752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94,550</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135050</xdr:rowOff>
    </xdr:from>
    <xdr:to>
      <xdr:col>1</xdr:col>
      <xdr:colOff>485775</xdr:colOff>
      <xdr:row>56</xdr:row>
      <xdr:rowOff>65200</xdr:rowOff>
    </xdr:to>
    <xdr:sp macro="" textlink="">
      <xdr:nvSpPr>
        <xdr:cNvPr id="130" name="フローチャート : 判断 129"/>
        <xdr:cNvSpPr/>
      </xdr:nvSpPr>
      <xdr:spPr>
        <a:xfrm>
          <a:off x="1079500" y="95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81727</xdr:rowOff>
    </xdr:from>
    <xdr:ext cx="599010" cy="259045"/>
    <xdr:sp macro="" textlink="">
      <xdr:nvSpPr>
        <xdr:cNvPr id="131" name="テキスト ボックス 130"/>
        <xdr:cNvSpPr txBox="1"/>
      </xdr:nvSpPr>
      <xdr:spPr>
        <a:xfrm>
          <a:off x="830794" y="934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102,406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50</xdr:row>
      <xdr:rowOff>90267</xdr:rowOff>
    </xdr:from>
    <xdr:to>
      <xdr:col>6</xdr:col>
      <xdr:colOff>561975</xdr:colOff>
      <xdr:row>51</xdr:row>
      <xdr:rowOff>20417</xdr:rowOff>
    </xdr:to>
    <xdr:sp macro="" textlink="">
      <xdr:nvSpPr>
        <xdr:cNvPr id="137" name="円/楕円 136"/>
        <xdr:cNvSpPr/>
      </xdr:nvSpPr>
      <xdr:spPr>
        <a:xfrm>
          <a:off x="4584700" y="866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50</xdr:row>
      <xdr:rowOff>43294</xdr:rowOff>
    </xdr:from>
    <xdr:ext cx="599010" cy="259045"/>
    <xdr:sp macro="" textlink="">
      <xdr:nvSpPr>
        <xdr:cNvPr id="138" name="物件費該当値テキスト"/>
        <xdr:cNvSpPr txBox="1"/>
      </xdr:nvSpPr>
      <xdr:spPr>
        <a:xfrm>
          <a:off x="4686300" y="8615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299,701</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26181</xdr:rowOff>
    </xdr:from>
    <xdr:to>
      <xdr:col>5</xdr:col>
      <xdr:colOff>409575</xdr:colOff>
      <xdr:row>57</xdr:row>
      <xdr:rowOff>127781</xdr:rowOff>
    </xdr:to>
    <xdr:sp macro="" textlink="">
      <xdr:nvSpPr>
        <xdr:cNvPr id="139" name="円/楕円 138"/>
        <xdr:cNvSpPr/>
      </xdr:nvSpPr>
      <xdr:spPr>
        <a:xfrm>
          <a:off x="3746500" y="9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118908</xdr:rowOff>
    </xdr:from>
    <xdr:ext cx="534377" cy="259045"/>
    <xdr:sp macro="" textlink="">
      <xdr:nvSpPr>
        <xdr:cNvPr id="140" name="テキスト ボックス 139"/>
        <xdr:cNvSpPr txBox="1"/>
      </xdr:nvSpPr>
      <xdr:spPr>
        <a:xfrm>
          <a:off x="3530111" y="989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51,218</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21024</xdr:rowOff>
    </xdr:from>
    <xdr:to>
      <xdr:col>4</xdr:col>
      <xdr:colOff>206375</xdr:colOff>
      <xdr:row>57</xdr:row>
      <xdr:rowOff>122624</xdr:rowOff>
    </xdr:to>
    <xdr:sp macro="" textlink="">
      <xdr:nvSpPr>
        <xdr:cNvPr id="141" name="円/楕円 140"/>
        <xdr:cNvSpPr/>
      </xdr:nvSpPr>
      <xdr:spPr>
        <a:xfrm>
          <a:off x="2857500" y="97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113751</xdr:rowOff>
    </xdr:from>
    <xdr:ext cx="534377" cy="259045"/>
    <xdr:sp macro="" textlink="">
      <xdr:nvSpPr>
        <xdr:cNvPr id="142" name="テキスト ボックス 141"/>
        <xdr:cNvSpPr txBox="1"/>
      </xdr:nvSpPr>
      <xdr:spPr>
        <a:xfrm>
          <a:off x="2641111" y="98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52,346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3111</xdr:rowOff>
    </xdr:from>
    <xdr:to>
      <xdr:col>3</xdr:col>
      <xdr:colOff>3175</xdr:colOff>
      <xdr:row>57</xdr:row>
      <xdr:rowOff>104711</xdr:rowOff>
    </xdr:to>
    <xdr:sp macro="" textlink="">
      <xdr:nvSpPr>
        <xdr:cNvPr id="143" name="円/楕円 142"/>
        <xdr:cNvSpPr/>
      </xdr:nvSpPr>
      <xdr:spPr>
        <a:xfrm>
          <a:off x="1968500" y="977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95838</xdr:rowOff>
    </xdr:from>
    <xdr:ext cx="534377" cy="259045"/>
    <xdr:sp macro="" textlink="">
      <xdr:nvSpPr>
        <xdr:cNvPr id="144" name="テキスト ボックス 143"/>
        <xdr:cNvSpPr txBox="1"/>
      </xdr:nvSpPr>
      <xdr:spPr>
        <a:xfrm>
          <a:off x="1752111" y="986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56,264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68664</xdr:rowOff>
    </xdr:from>
    <xdr:to>
      <xdr:col>1</xdr:col>
      <xdr:colOff>485775</xdr:colOff>
      <xdr:row>57</xdr:row>
      <xdr:rowOff>170264</xdr:rowOff>
    </xdr:to>
    <xdr:sp macro="" textlink="">
      <xdr:nvSpPr>
        <xdr:cNvPr id="145" name="円/楕円 144"/>
        <xdr:cNvSpPr/>
      </xdr:nvSpPr>
      <xdr:spPr>
        <a:xfrm>
          <a:off x="1079500" y="984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161391</xdr:rowOff>
    </xdr:from>
    <xdr:ext cx="534377" cy="259045"/>
    <xdr:sp macro="" textlink="">
      <xdr:nvSpPr>
        <xdr:cNvPr id="146" name="テキスト ボックス 145"/>
        <xdr:cNvSpPr txBox="1"/>
      </xdr:nvSpPr>
      <xdr:spPr>
        <a:xfrm>
          <a:off x="863111" y="993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41,926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52669</xdr:rowOff>
    </xdr:from>
    <xdr:to>
      <xdr:col>6</xdr:col>
      <xdr:colOff>510540</xdr:colOff>
      <xdr:row>79</xdr:row>
      <xdr:rowOff>97540</xdr:rowOff>
    </xdr:to>
    <xdr:cxnSp macro="">
      <xdr:nvCxnSpPr>
        <xdr:cNvPr id="172" name="直線コネクタ 171"/>
        <xdr:cNvCxnSpPr/>
      </xdr:nvCxnSpPr>
      <xdr:spPr>
        <a:xfrm flipV="1">
          <a:off x="4633595" y="12054169"/>
          <a:ext cx="1270" cy="1587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101367</xdr:rowOff>
    </xdr:from>
    <xdr:ext cx="313932" cy="259045"/>
    <xdr:sp macro="" textlink="">
      <xdr:nvSpPr>
        <xdr:cNvPr id="173" name="維持補修費最小値テキスト"/>
        <xdr:cNvSpPr txBox="1"/>
      </xdr:nvSpPr>
      <xdr:spPr>
        <a:xfrm>
          <a:off x="4686300" y="13645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a:t>
          </a:r>
          <a:endParaRPr kumimoji="1" lang="ja-JP" altLang="en-US" sz="1000" b="1">
            <a:latin typeface="ＭＳ Ｐゴシック"/>
          </a:endParaRPr>
        </a:p>
      </xdr:txBody>
    </xdr:sp>
    <xdr:clientData/>
  </xdr:oneCellAnchor>
  <xdr:twoCellAnchor>
    <xdr:from>
      <xdr:col>6</xdr:col>
      <xdr:colOff>422275</xdr:colOff>
      <xdr:row>79</xdr:row>
      <xdr:rowOff>97540</xdr:rowOff>
    </xdr:from>
    <xdr:to>
      <xdr:col>6</xdr:col>
      <xdr:colOff>600075</xdr:colOff>
      <xdr:row>79</xdr:row>
      <xdr:rowOff>97540</xdr:rowOff>
    </xdr:to>
    <xdr:cxnSp macro="">
      <xdr:nvCxnSpPr>
        <xdr:cNvPr id="174" name="直線コネクタ 173"/>
        <xdr:cNvCxnSpPr/>
      </xdr:nvCxnSpPr>
      <xdr:spPr>
        <a:xfrm>
          <a:off x="4546600" y="13642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170796</xdr:rowOff>
    </xdr:from>
    <xdr:ext cx="534377" cy="259045"/>
    <xdr:sp macro="" textlink="">
      <xdr:nvSpPr>
        <xdr:cNvPr id="175" name="維持補修費最大値テキスト"/>
        <xdr:cNvSpPr txBox="1"/>
      </xdr:nvSpPr>
      <xdr:spPr>
        <a:xfrm>
          <a:off x="4686300" y="1182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48,665</a:t>
          </a:r>
          <a:endParaRPr kumimoji="1" lang="ja-JP" altLang="en-US" sz="1000" b="1">
            <a:latin typeface="ＭＳ Ｐゴシック"/>
          </a:endParaRPr>
        </a:p>
      </xdr:txBody>
    </xdr:sp>
    <xdr:clientData/>
  </xdr:oneCellAnchor>
  <xdr:twoCellAnchor>
    <xdr:from>
      <xdr:col>6</xdr:col>
      <xdr:colOff>422275</xdr:colOff>
      <xdr:row>70</xdr:row>
      <xdr:rowOff>52669</xdr:rowOff>
    </xdr:from>
    <xdr:to>
      <xdr:col>6</xdr:col>
      <xdr:colOff>600075</xdr:colOff>
      <xdr:row>70</xdr:row>
      <xdr:rowOff>52669</xdr:rowOff>
    </xdr:to>
    <xdr:cxnSp macro="">
      <xdr:nvCxnSpPr>
        <xdr:cNvPr id="176" name="直線コネクタ 175"/>
        <xdr:cNvCxnSpPr/>
      </xdr:nvCxnSpPr>
      <xdr:spPr>
        <a:xfrm>
          <a:off x="4546600" y="12054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23865</xdr:rowOff>
    </xdr:from>
    <xdr:to>
      <xdr:col>6</xdr:col>
      <xdr:colOff>511175</xdr:colOff>
      <xdr:row>79</xdr:row>
      <xdr:rowOff>65208</xdr:rowOff>
    </xdr:to>
    <xdr:cxnSp macro="">
      <xdr:nvCxnSpPr>
        <xdr:cNvPr id="177" name="直線コネクタ 176"/>
        <xdr:cNvCxnSpPr/>
      </xdr:nvCxnSpPr>
      <xdr:spPr>
        <a:xfrm>
          <a:off x="3797300" y="13568415"/>
          <a:ext cx="838200" cy="4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108968</xdr:rowOff>
    </xdr:from>
    <xdr:ext cx="469744" cy="259045"/>
    <xdr:sp macro="" textlink="">
      <xdr:nvSpPr>
        <xdr:cNvPr id="178" name="維持補修費平均値テキスト"/>
        <xdr:cNvSpPr txBox="1"/>
      </xdr:nvSpPr>
      <xdr:spPr>
        <a:xfrm>
          <a:off x="4686300" y="131391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9,336</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86091</xdr:rowOff>
    </xdr:from>
    <xdr:to>
      <xdr:col>6</xdr:col>
      <xdr:colOff>561975</xdr:colOff>
      <xdr:row>78</xdr:row>
      <xdr:rowOff>16241</xdr:rowOff>
    </xdr:to>
    <xdr:sp macro="" textlink="">
      <xdr:nvSpPr>
        <xdr:cNvPr id="179" name="フローチャート : 判断 178"/>
        <xdr:cNvSpPr/>
      </xdr:nvSpPr>
      <xdr:spPr>
        <a:xfrm>
          <a:off x="4584700" y="1328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23865</xdr:rowOff>
    </xdr:from>
    <xdr:to>
      <xdr:col>5</xdr:col>
      <xdr:colOff>358775</xdr:colOff>
      <xdr:row>79</xdr:row>
      <xdr:rowOff>38267</xdr:rowOff>
    </xdr:to>
    <xdr:cxnSp macro="">
      <xdr:nvCxnSpPr>
        <xdr:cNvPr id="180" name="直線コネクタ 179"/>
        <xdr:cNvCxnSpPr/>
      </xdr:nvCxnSpPr>
      <xdr:spPr>
        <a:xfrm flipV="1">
          <a:off x="2908300" y="13568415"/>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127436</xdr:rowOff>
    </xdr:from>
    <xdr:to>
      <xdr:col>5</xdr:col>
      <xdr:colOff>409575</xdr:colOff>
      <xdr:row>78</xdr:row>
      <xdr:rowOff>57586</xdr:rowOff>
    </xdr:to>
    <xdr:sp macro="" textlink="">
      <xdr:nvSpPr>
        <xdr:cNvPr id="181" name="フローチャート : 判断 180"/>
        <xdr:cNvSpPr/>
      </xdr:nvSpPr>
      <xdr:spPr>
        <a:xfrm>
          <a:off x="3746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74113</xdr:rowOff>
    </xdr:from>
    <xdr:ext cx="469744" cy="259045"/>
    <xdr:sp macro="" textlink="">
      <xdr:nvSpPr>
        <xdr:cNvPr id="182" name="テキスト ボックス 181"/>
        <xdr:cNvSpPr txBox="1"/>
      </xdr:nvSpPr>
      <xdr:spPr>
        <a:xfrm>
          <a:off x="3562427"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8,070</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38267</xdr:rowOff>
    </xdr:from>
    <xdr:to>
      <xdr:col>4</xdr:col>
      <xdr:colOff>155575</xdr:colOff>
      <xdr:row>79</xdr:row>
      <xdr:rowOff>49109</xdr:rowOff>
    </xdr:to>
    <xdr:cxnSp macro="">
      <xdr:nvCxnSpPr>
        <xdr:cNvPr id="183" name="直線コネクタ 182"/>
        <xdr:cNvCxnSpPr/>
      </xdr:nvCxnSpPr>
      <xdr:spPr>
        <a:xfrm flipV="1">
          <a:off x="2019300" y="13582817"/>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137331</xdr:rowOff>
    </xdr:from>
    <xdr:to>
      <xdr:col>4</xdr:col>
      <xdr:colOff>206375</xdr:colOff>
      <xdr:row>78</xdr:row>
      <xdr:rowOff>67481</xdr:rowOff>
    </xdr:to>
    <xdr:sp macro="" textlink="">
      <xdr:nvSpPr>
        <xdr:cNvPr id="184" name="フローチャート : 判断 183"/>
        <xdr:cNvSpPr/>
      </xdr:nvSpPr>
      <xdr:spPr>
        <a:xfrm>
          <a:off x="2857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84008</xdr:rowOff>
    </xdr:from>
    <xdr:ext cx="469744" cy="259045"/>
    <xdr:sp macro="" textlink="">
      <xdr:nvSpPr>
        <xdr:cNvPr id="185" name="テキスト ボックス 184"/>
        <xdr:cNvSpPr txBox="1"/>
      </xdr:nvSpPr>
      <xdr:spPr>
        <a:xfrm>
          <a:off x="2673427" y="1311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89996</xdr:rowOff>
    </xdr:from>
    <xdr:to>
      <xdr:col>2</xdr:col>
      <xdr:colOff>638175</xdr:colOff>
      <xdr:row>79</xdr:row>
      <xdr:rowOff>49109</xdr:rowOff>
    </xdr:to>
    <xdr:cxnSp macro="">
      <xdr:nvCxnSpPr>
        <xdr:cNvPr id="186" name="直線コネクタ 185"/>
        <xdr:cNvCxnSpPr/>
      </xdr:nvCxnSpPr>
      <xdr:spPr>
        <a:xfrm>
          <a:off x="1130300" y="13463096"/>
          <a:ext cx="889000" cy="130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156239</xdr:rowOff>
    </xdr:from>
    <xdr:to>
      <xdr:col>3</xdr:col>
      <xdr:colOff>3175</xdr:colOff>
      <xdr:row>78</xdr:row>
      <xdr:rowOff>86389</xdr:rowOff>
    </xdr:to>
    <xdr:sp macro="" textlink="">
      <xdr:nvSpPr>
        <xdr:cNvPr id="187" name="フローチャート : 判断 186"/>
        <xdr:cNvSpPr/>
      </xdr:nvSpPr>
      <xdr:spPr>
        <a:xfrm>
          <a:off x="1968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102916</xdr:rowOff>
    </xdr:from>
    <xdr:ext cx="469744" cy="259045"/>
    <xdr:sp macro="" textlink="">
      <xdr:nvSpPr>
        <xdr:cNvPr id="188" name="テキスト ボックス 187"/>
        <xdr:cNvSpPr txBox="1"/>
      </xdr:nvSpPr>
      <xdr:spPr>
        <a:xfrm>
          <a:off x="1784427" y="1313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7,188</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155946</xdr:rowOff>
    </xdr:from>
    <xdr:to>
      <xdr:col>1</xdr:col>
      <xdr:colOff>485775</xdr:colOff>
      <xdr:row>78</xdr:row>
      <xdr:rowOff>86096</xdr:rowOff>
    </xdr:to>
    <xdr:sp macro="" textlink="">
      <xdr:nvSpPr>
        <xdr:cNvPr id="189" name="フローチャート : 判断 188"/>
        <xdr:cNvSpPr/>
      </xdr:nvSpPr>
      <xdr:spPr>
        <a:xfrm>
          <a:off x="1079500" y="133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102623</xdr:rowOff>
    </xdr:from>
    <xdr:ext cx="469744" cy="259045"/>
    <xdr:sp macro="" textlink="">
      <xdr:nvSpPr>
        <xdr:cNvPr id="190" name="テキスト ボックス 189"/>
        <xdr:cNvSpPr txBox="1"/>
      </xdr:nvSpPr>
      <xdr:spPr>
        <a:xfrm>
          <a:off x="895427" y="1313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79</xdr:row>
      <xdr:rowOff>14408</xdr:rowOff>
    </xdr:from>
    <xdr:to>
      <xdr:col>6</xdr:col>
      <xdr:colOff>561975</xdr:colOff>
      <xdr:row>79</xdr:row>
      <xdr:rowOff>116008</xdr:rowOff>
    </xdr:to>
    <xdr:sp macro="" textlink="">
      <xdr:nvSpPr>
        <xdr:cNvPr id="196" name="円/楕円 195"/>
        <xdr:cNvSpPr/>
      </xdr:nvSpPr>
      <xdr:spPr>
        <a:xfrm>
          <a:off x="4584700" y="135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100785</xdr:rowOff>
    </xdr:from>
    <xdr:ext cx="469744" cy="259045"/>
    <xdr:sp macro="" textlink="">
      <xdr:nvSpPr>
        <xdr:cNvPr id="197" name="維持補修費該当値テキスト"/>
        <xdr:cNvSpPr txBox="1"/>
      </xdr:nvSpPr>
      <xdr:spPr>
        <a:xfrm>
          <a:off x="4686300" y="13473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1,031</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144515</xdr:rowOff>
    </xdr:from>
    <xdr:to>
      <xdr:col>5</xdr:col>
      <xdr:colOff>409575</xdr:colOff>
      <xdr:row>79</xdr:row>
      <xdr:rowOff>74665</xdr:rowOff>
    </xdr:to>
    <xdr:sp macro="" textlink="">
      <xdr:nvSpPr>
        <xdr:cNvPr id="198" name="円/楕円 197"/>
        <xdr:cNvSpPr/>
      </xdr:nvSpPr>
      <xdr:spPr>
        <a:xfrm>
          <a:off x="3746500" y="135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65792</xdr:rowOff>
    </xdr:from>
    <xdr:ext cx="469744" cy="259045"/>
    <xdr:sp macro="" textlink="">
      <xdr:nvSpPr>
        <xdr:cNvPr id="199" name="テキスト ボックス 198"/>
        <xdr:cNvSpPr txBox="1"/>
      </xdr:nvSpPr>
      <xdr:spPr>
        <a:xfrm>
          <a:off x="3562427" y="1361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2,297</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158917</xdr:rowOff>
    </xdr:from>
    <xdr:to>
      <xdr:col>4</xdr:col>
      <xdr:colOff>206375</xdr:colOff>
      <xdr:row>79</xdr:row>
      <xdr:rowOff>89067</xdr:rowOff>
    </xdr:to>
    <xdr:sp macro="" textlink="">
      <xdr:nvSpPr>
        <xdr:cNvPr id="200" name="円/楕円 199"/>
        <xdr:cNvSpPr/>
      </xdr:nvSpPr>
      <xdr:spPr>
        <a:xfrm>
          <a:off x="2857500" y="1353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80194</xdr:rowOff>
    </xdr:from>
    <xdr:ext cx="469744" cy="259045"/>
    <xdr:sp macro="" textlink="">
      <xdr:nvSpPr>
        <xdr:cNvPr id="201" name="テキスト ボックス 200"/>
        <xdr:cNvSpPr txBox="1"/>
      </xdr:nvSpPr>
      <xdr:spPr>
        <a:xfrm>
          <a:off x="2673427" y="13624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1,856</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169759</xdr:rowOff>
    </xdr:from>
    <xdr:to>
      <xdr:col>3</xdr:col>
      <xdr:colOff>3175</xdr:colOff>
      <xdr:row>79</xdr:row>
      <xdr:rowOff>99909</xdr:rowOff>
    </xdr:to>
    <xdr:sp macro="" textlink="">
      <xdr:nvSpPr>
        <xdr:cNvPr id="202" name="円/楕円 201"/>
        <xdr:cNvSpPr/>
      </xdr:nvSpPr>
      <xdr:spPr>
        <a:xfrm>
          <a:off x="1968500" y="1354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91036</xdr:rowOff>
    </xdr:from>
    <xdr:ext cx="469744" cy="259045"/>
    <xdr:sp macro="" textlink="">
      <xdr:nvSpPr>
        <xdr:cNvPr id="203" name="テキスト ボックス 202"/>
        <xdr:cNvSpPr txBox="1"/>
      </xdr:nvSpPr>
      <xdr:spPr>
        <a:xfrm>
          <a:off x="1784427" y="1363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1,524</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39196</xdr:rowOff>
    </xdr:from>
    <xdr:to>
      <xdr:col>1</xdr:col>
      <xdr:colOff>485775</xdr:colOff>
      <xdr:row>78</xdr:row>
      <xdr:rowOff>140796</xdr:rowOff>
    </xdr:to>
    <xdr:sp macro="" textlink="">
      <xdr:nvSpPr>
        <xdr:cNvPr id="204" name="円/楕円 203"/>
        <xdr:cNvSpPr/>
      </xdr:nvSpPr>
      <xdr:spPr>
        <a:xfrm>
          <a:off x="1079500" y="1341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131923</xdr:rowOff>
    </xdr:from>
    <xdr:ext cx="469744" cy="259045"/>
    <xdr:sp macro="" textlink="">
      <xdr:nvSpPr>
        <xdr:cNvPr id="205" name="テキスト ボックス 204"/>
        <xdr:cNvSpPr txBox="1"/>
      </xdr:nvSpPr>
      <xdr:spPr>
        <a:xfrm>
          <a:off x="895427" y="13505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134404</xdr:rowOff>
    </xdr:from>
    <xdr:to>
      <xdr:col>6</xdr:col>
      <xdr:colOff>510540</xdr:colOff>
      <xdr:row>99</xdr:row>
      <xdr:rowOff>135985</xdr:rowOff>
    </xdr:to>
    <xdr:cxnSp macro="">
      <xdr:nvCxnSpPr>
        <xdr:cNvPr id="230" name="直線コネクタ 229"/>
        <xdr:cNvCxnSpPr/>
      </xdr:nvCxnSpPr>
      <xdr:spPr>
        <a:xfrm flipV="1">
          <a:off x="4633595" y="15564904"/>
          <a:ext cx="1270" cy="1544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139812</xdr:rowOff>
    </xdr:from>
    <xdr:ext cx="534377" cy="259045"/>
    <xdr:sp macro="" textlink="">
      <xdr:nvSpPr>
        <xdr:cNvPr id="231" name="扶助費最小値テキスト"/>
        <xdr:cNvSpPr txBox="1"/>
      </xdr:nvSpPr>
      <xdr:spPr>
        <a:xfrm>
          <a:off x="4686300" y="1711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35,195</a:t>
          </a:r>
          <a:endParaRPr kumimoji="1" lang="ja-JP" altLang="en-US" sz="1000" b="1">
            <a:latin typeface="ＭＳ Ｐゴシック"/>
          </a:endParaRPr>
        </a:p>
      </xdr:txBody>
    </xdr:sp>
    <xdr:clientData/>
  </xdr:oneCellAnchor>
  <xdr:twoCellAnchor>
    <xdr:from>
      <xdr:col>6</xdr:col>
      <xdr:colOff>422275</xdr:colOff>
      <xdr:row>99</xdr:row>
      <xdr:rowOff>135985</xdr:rowOff>
    </xdr:from>
    <xdr:to>
      <xdr:col>6</xdr:col>
      <xdr:colOff>600075</xdr:colOff>
      <xdr:row>99</xdr:row>
      <xdr:rowOff>135985</xdr:rowOff>
    </xdr:to>
    <xdr:cxnSp macro="">
      <xdr:nvCxnSpPr>
        <xdr:cNvPr id="232" name="直線コネクタ 231"/>
        <xdr:cNvCxnSpPr/>
      </xdr:nvCxnSpPr>
      <xdr:spPr>
        <a:xfrm>
          <a:off x="4546600" y="17109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81081</xdr:rowOff>
    </xdr:from>
    <xdr:ext cx="599010" cy="259045"/>
    <xdr:sp macro="" textlink="">
      <xdr:nvSpPr>
        <xdr:cNvPr id="233" name="扶助費最大値テキスト"/>
        <xdr:cNvSpPr txBox="1"/>
      </xdr:nvSpPr>
      <xdr:spPr>
        <a:xfrm>
          <a:off x="4686300" y="1534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116,278</a:t>
          </a:r>
          <a:endParaRPr kumimoji="1" lang="ja-JP" altLang="en-US" sz="1000" b="1">
            <a:latin typeface="ＭＳ Ｐゴシック"/>
          </a:endParaRPr>
        </a:p>
      </xdr:txBody>
    </xdr:sp>
    <xdr:clientData/>
  </xdr:oneCellAnchor>
  <xdr:twoCellAnchor>
    <xdr:from>
      <xdr:col>6</xdr:col>
      <xdr:colOff>422275</xdr:colOff>
      <xdr:row>90</xdr:row>
      <xdr:rowOff>134404</xdr:rowOff>
    </xdr:from>
    <xdr:to>
      <xdr:col>6</xdr:col>
      <xdr:colOff>600075</xdr:colOff>
      <xdr:row>90</xdr:row>
      <xdr:rowOff>134404</xdr:rowOff>
    </xdr:to>
    <xdr:cxnSp macro="">
      <xdr:nvCxnSpPr>
        <xdr:cNvPr id="234" name="直線コネクタ 233"/>
        <xdr:cNvCxnSpPr/>
      </xdr:nvCxnSpPr>
      <xdr:spPr>
        <a:xfrm>
          <a:off x="4546600" y="1556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93</xdr:row>
      <xdr:rowOff>92056</xdr:rowOff>
    </xdr:from>
    <xdr:to>
      <xdr:col>6</xdr:col>
      <xdr:colOff>511175</xdr:colOff>
      <xdr:row>95</xdr:row>
      <xdr:rowOff>35020</xdr:rowOff>
    </xdr:to>
    <xdr:cxnSp macro="">
      <xdr:nvCxnSpPr>
        <xdr:cNvPr id="235" name="直線コネクタ 234"/>
        <xdr:cNvCxnSpPr/>
      </xdr:nvCxnSpPr>
      <xdr:spPr>
        <a:xfrm flipV="1">
          <a:off x="3797300" y="16036906"/>
          <a:ext cx="838200" cy="28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142822</xdr:rowOff>
    </xdr:from>
    <xdr:ext cx="534377" cy="259045"/>
    <xdr:sp macro="" textlink="">
      <xdr:nvSpPr>
        <xdr:cNvPr id="236" name="扶助費平均値テキスト"/>
        <xdr:cNvSpPr txBox="1"/>
      </xdr:nvSpPr>
      <xdr:spPr>
        <a:xfrm>
          <a:off x="4686300" y="16430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67,037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164395</xdr:rowOff>
    </xdr:from>
    <xdr:to>
      <xdr:col>6</xdr:col>
      <xdr:colOff>561975</xdr:colOff>
      <xdr:row>96</xdr:row>
      <xdr:rowOff>94545</xdr:rowOff>
    </xdr:to>
    <xdr:sp macro="" textlink="">
      <xdr:nvSpPr>
        <xdr:cNvPr id="237" name="フローチャート : 判断 236"/>
        <xdr:cNvSpPr/>
      </xdr:nvSpPr>
      <xdr:spPr>
        <a:xfrm>
          <a:off x="4584700" y="164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35020</xdr:rowOff>
    </xdr:from>
    <xdr:to>
      <xdr:col>5</xdr:col>
      <xdr:colOff>358775</xdr:colOff>
      <xdr:row>95</xdr:row>
      <xdr:rowOff>116763</xdr:rowOff>
    </xdr:to>
    <xdr:cxnSp macro="">
      <xdr:nvCxnSpPr>
        <xdr:cNvPr id="238" name="直線コネクタ 237"/>
        <xdr:cNvCxnSpPr/>
      </xdr:nvCxnSpPr>
      <xdr:spPr>
        <a:xfrm flipV="1">
          <a:off x="2908300" y="16322770"/>
          <a:ext cx="889000" cy="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117647</xdr:rowOff>
    </xdr:from>
    <xdr:to>
      <xdr:col>5</xdr:col>
      <xdr:colOff>409575</xdr:colOff>
      <xdr:row>97</xdr:row>
      <xdr:rowOff>47797</xdr:rowOff>
    </xdr:to>
    <xdr:sp macro="" textlink="">
      <xdr:nvSpPr>
        <xdr:cNvPr id="239" name="フローチャート : 判断 238"/>
        <xdr:cNvSpPr/>
      </xdr:nvSpPr>
      <xdr:spPr>
        <a:xfrm>
          <a:off x="37465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38924</xdr:rowOff>
    </xdr:from>
    <xdr:ext cx="534377" cy="259045"/>
    <xdr:sp macro="" textlink="">
      <xdr:nvSpPr>
        <xdr:cNvPr id="240" name="テキスト ボックス 239"/>
        <xdr:cNvSpPr txBox="1"/>
      </xdr:nvSpPr>
      <xdr:spPr>
        <a:xfrm>
          <a:off x="3530111" y="166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60,491</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116763</xdr:rowOff>
    </xdr:from>
    <xdr:to>
      <xdr:col>4</xdr:col>
      <xdr:colOff>155575</xdr:colOff>
      <xdr:row>96</xdr:row>
      <xdr:rowOff>113145</xdr:rowOff>
    </xdr:to>
    <xdr:cxnSp macro="">
      <xdr:nvCxnSpPr>
        <xdr:cNvPr id="241" name="直線コネクタ 240"/>
        <xdr:cNvCxnSpPr/>
      </xdr:nvCxnSpPr>
      <xdr:spPr>
        <a:xfrm flipV="1">
          <a:off x="2019300" y="16404513"/>
          <a:ext cx="889000" cy="16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168796</xdr:rowOff>
    </xdr:from>
    <xdr:to>
      <xdr:col>4</xdr:col>
      <xdr:colOff>206375</xdr:colOff>
      <xdr:row>97</xdr:row>
      <xdr:rowOff>98946</xdr:rowOff>
    </xdr:to>
    <xdr:sp macro="" textlink="">
      <xdr:nvSpPr>
        <xdr:cNvPr id="242" name="フローチャート : 判断 241"/>
        <xdr:cNvSpPr/>
      </xdr:nvSpPr>
      <xdr:spPr>
        <a:xfrm>
          <a:off x="2857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90073</xdr:rowOff>
    </xdr:from>
    <xdr:ext cx="534377" cy="259045"/>
    <xdr:sp macro="" textlink="">
      <xdr:nvSpPr>
        <xdr:cNvPr id="243" name="テキスト ボックス 242"/>
        <xdr:cNvSpPr txBox="1"/>
      </xdr:nvSpPr>
      <xdr:spPr>
        <a:xfrm>
          <a:off x="2641111" y="167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113145</xdr:rowOff>
    </xdr:from>
    <xdr:to>
      <xdr:col>2</xdr:col>
      <xdr:colOff>638175</xdr:colOff>
      <xdr:row>96</xdr:row>
      <xdr:rowOff>152197</xdr:rowOff>
    </xdr:to>
    <xdr:cxnSp macro="">
      <xdr:nvCxnSpPr>
        <xdr:cNvPr id="244" name="直線コネクタ 243"/>
        <xdr:cNvCxnSpPr/>
      </xdr:nvCxnSpPr>
      <xdr:spPr>
        <a:xfrm flipV="1">
          <a:off x="1130300" y="16572345"/>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81890</xdr:rowOff>
    </xdr:from>
    <xdr:to>
      <xdr:col>3</xdr:col>
      <xdr:colOff>3175</xdr:colOff>
      <xdr:row>98</xdr:row>
      <xdr:rowOff>12040</xdr:rowOff>
    </xdr:to>
    <xdr:sp macro="" textlink="">
      <xdr:nvSpPr>
        <xdr:cNvPr id="245" name="フローチャート : 判断 244"/>
        <xdr:cNvSpPr/>
      </xdr:nvSpPr>
      <xdr:spPr>
        <a:xfrm>
          <a:off x="1968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3167</xdr:rowOff>
    </xdr:from>
    <xdr:ext cx="534377" cy="259045"/>
    <xdr:sp macro="" textlink="">
      <xdr:nvSpPr>
        <xdr:cNvPr id="246" name="テキスト ボックス 245"/>
        <xdr:cNvSpPr txBox="1"/>
      </xdr:nvSpPr>
      <xdr:spPr>
        <a:xfrm>
          <a:off x="1752111" y="1680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53,368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116542</xdr:rowOff>
    </xdr:from>
    <xdr:to>
      <xdr:col>1</xdr:col>
      <xdr:colOff>485775</xdr:colOff>
      <xdr:row>98</xdr:row>
      <xdr:rowOff>46692</xdr:rowOff>
    </xdr:to>
    <xdr:sp macro="" textlink="">
      <xdr:nvSpPr>
        <xdr:cNvPr id="247" name="フローチャート : 判断 246"/>
        <xdr:cNvSpPr/>
      </xdr:nvSpPr>
      <xdr:spPr>
        <a:xfrm>
          <a:off x="1079500" y="16747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37819</xdr:rowOff>
    </xdr:from>
    <xdr:ext cx="534377" cy="259045"/>
    <xdr:sp macro="" textlink="">
      <xdr:nvSpPr>
        <xdr:cNvPr id="248" name="テキスト ボックス 247"/>
        <xdr:cNvSpPr txBox="1"/>
      </xdr:nvSpPr>
      <xdr:spPr>
        <a:xfrm>
          <a:off x="863111" y="1683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51,549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93</xdr:row>
      <xdr:rowOff>41256</xdr:rowOff>
    </xdr:from>
    <xdr:to>
      <xdr:col>6</xdr:col>
      <xdr:colOff>561975</xdr:colOff>
      <xdr:row>93</xdr:row>
      <xdr:rowOff>142856</xdr:rowOff>
    </xdr:to>
    <xdr:sp macro="" textlink="">
      <xdr:nvSpPr>
        <xdr:cNvPr id="254" name="円/楕円 253"/>
        <xdr:cNvSpPr/>
      </xdr:nvSpPr>
      <xdr:spPr>
        <a:xfrm>
          <a:off x="4584700" y="1598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92</xdr:row>
      <xdr:rowOff>64133</xdr:rowOff>
    </xdr:from>
    <xdr:ext cx="534377" cy="259045"/>
    <xdr:sp macro="" textlink="">
      <xdr:nvSpPr>
        <xdr:cNvPr id="255" name="扶助費該当値テキスト"/>
        <xdr:cNvSpPr txBox="1"/>
      </xdr:nvSpPr>
      <xdr:spPr>
        <a:xfrm>
          <a:off x="4686300" y="1583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91,501</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155670</xdr:rowOff>
    </xdr:from>
    <xdr:to>
      <xdr:col>5</xdr:col>
      <xdr:colOff>409575</xdr:colOff>
      <xdr:row>95</xdr:row>
      <xdr:rowOff>85820</xdr:rowOff>
    </xdr:to>
    <xdr:sp macro="" textlink="">
      <xdr:nvSpPr>
        <xdr:cNvPr id="256" name="円/楕円 255"/>
        <xdr:cNvSpPr/>
      </xdr:nvSpPr>
      <xdr:spPr>
        <a:xfrm>
          <a:off x="3746500" y="162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102347</xdr:rowOff>
    </xdr:from>
    <xdr:ext cx="534377" cy="259045"/>
    <xdr:sp macro="" textlink="">
      <xdr:nvSpPr>
        <xdr:cNvPr id="257" name="テキスト ボックス 256"/>
        <xdr:cNvSpPr txBox="1"/>
      </xdr:nvSpPr>
      <xdr:spPr>
        <a:xfrm>
          <a:off x="3530111" y="160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76,495</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65963</xdr:rowOff>
    </xdr:from>
    <xdr:to>
      <xdr:col>4</xdr:col>
      <xdr:colOff>206375</xdr:colOff>
      <xdr:row>95</xdr:row>
      <xdr:rowOff>167563</xdr:rowOff>
    </xdr:to>
    <xdr:sp macro="" textlink="">
      <xdr:nvSpPr>
        <xdr:cNvPr id="258" name="円/楕円 257"/>
        <xdr:cNvSpPr/>
      </xdr:nvSpPr>
      <xdr:spPr>
        <a:xfrm>
          <a:off x="2857500" y="163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12640</xdr:rowOff>
    </xdr:from>
    <xdr:ext cx="534377" cy="259045"/>
    <xdr:sp macro="" textlink="">
      <xdr:nvSpPr>
        <xdr:cNvPr id="259" name="テキスト ボックス 258"/>
        <xdr:cNvSpPr txBox="1"/>
      </xdr:nvSpPr>
      <xdr:spPr>
        <a:xfrm>
          <a:off x="2641111" y="1612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72,204</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62345</xdr:rowOff>
    </xdr:from>
    <xdr:to>
      <xdr:col>3</xdr:col>
      <xdr:colOff>3175</xdr:colOff>
      <xdr:row>96</xdr:row>
      <xdr:rowOff>163945</xdr:rowOff>
    </xdr:to>
    <xdr:sp macro="" textlink="">
      <xdr:nvSpPr>
        <xdr:cNvPr id="260" name="円/楕円 259"/>
        <xdr:cNvSpPr/>
      </xdr:nvSpPr>
      <xdr:spPr>
        <a:xfrm>
          <a:off x="1968500" y="165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9022</xdr:rowOff>
    </xdr:from>
    <xdr:ext cx="534377" cy="259045"/>
    <xdr:sp macro="" textlink="">
      <xdr:nvSpPr>
        <xdr:cNvPr id="261" name="テキスト ボックス 260"/>
        <xdr:cNvSpPr txBox="1"/>
      </xdr:nvSpPr>
      <xdr:spPr>
        <a:xfrm>
          <a:off x="1752111" y="1629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63,394</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101397</xdr:rowOff>
    </xdr:from>
    <xdr:to>
      <xdr:col>1</xdr:col>
      <xdr:colOff>485775</xdr:colOff>
      <xdr:row>97</xdr:row>
      <xdr:rowOff>31547</xdr:rowOff>
    </xdr:to>
    <xdr:sp macro="" textlink="">
      <xdr:nvSpPr>
        <xdr:cNvPr id="262" name="円/楕円 261"/>
        <xdr:cNvSpPr/>
      </xdr:nvSpPr>
      <xdr:spPr>
        <a:xfrm>
          <a:off x="1079500" y="1656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48074</xdr:rowOff>
    </xdr:from>
    <xdr:ext cx="534377" cy="259045"/>
    <xdr:sp macro="" textlink="">
      <xdr:nvSpPr>
        <xdr:cNvPr id="263" name="テキスト ボックス 262"/>
        <xdr:cNvSpPr txBox="1"/>
      </xdr:nvSpPr>
      <xdr:spPr>
        <a:xfrm>
          <a:off x="863111" y="1633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61,344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116169</xdr:rowOff>
    </xdr:from>
    <xdr:to>
      <xdr:col>15</xdr:col>
      <xdr:colOff>180340</xdr:colOff>
      <xdr:row>38</xdr:row>
      <xdr:rowOff>75006</xdr:rowOff>
    </xdr:to>
    <xdr:cxnSp macro="">
      <xdr:nvCxnSpPr>
        <xdr:cNvPr id="287" name="直線コネクタ 286"/>
        <xdr:cNvCxnSpPr/>
      </xdr:nvCxnSpPr>
      <xdr:spPr>
        <a:xfrm flipV="1">
          <a:off x="10475595" y="5259669"/>
          <a:ext cx="1270" cy="1330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78833</xdr:rowOff>
    </xdr:from>
    <xdr:ext cx="534377" cy="259045"/>
    <xdr:sp macro="" textlink="">
      <xdr:nvSpPr>
        <xdr:cNvPr id="288" name="補助費等最小値テキスト"/>
        <xdr:cNvSpPr txBox="1"/>
      </xdr:nvSpPr>
      <xdr:spPr>
        <a:xfrm>
          <a:off x="10528300" y="6593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36,980</a:t>
          </a:r>
          <a:endParaRPr kumimoji="1" lang="ja-JP" altLang="en-US" sz="1000" b="1">
            <a:latin typeface="ＭＳ Ｐゴシック"/>
          </a:endParaRPr>
        </a:p>
      </xdr:txBody>
    </xdr:sp>
    <xdr:clientData/>
  </xdr:oneCellAnchor>
  <xdr:twoCellAnchor>
    <xdr:from>
      <xdr:col>15</xdr:col>
      <xdr:colOff>92075</xdr:colOff>
      <xdr:row>38</xdr:row>
      <xdr:rowOff>75006</xdr:rowOff>
    </xdr:from>
    <xdr:to>
      <xdr:col>15</xdr:col>
      <xdr:colOff>269875</xdr:colOff>
      <xdr:row>38</xdr:row>
      <xdr:rowOff>75006</xdr:rowOff>
    </xdr:to>
    <xdr:cxnSp macro="">
      <xdr:nvCxnSpPr>
        <xdr:cNvPr id="289" name="直線コネクタ 288"/>
        <xdr:cNvCxnSpPr/>
      </xdr:nvCxnSpPr>
      <xdr:spPr>
        <a:xfrm>
          <a:off x="10388600" y="6590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62846</xdr:rowOff>
    </xdr:from>
    <xdr:ext cx="599010" cy="259045"/>
    <xdr:sp macro="" textlink="">
      <xdr:nvSpPr>
        <xdr:cNvPr id="290" name="補助費等最大値テキスト"/>
        <xdr:cNvSpPr txBox="1"/>
      </xdr:nvSpPr>
      <xdr:spPr>
        <a:xfrm>
          <a:off x="10528300" y="503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386,176</a:t>
          </a:r>
          <a:endParaRPr kumimoji="1" lang="ja-JP" altLang="en-US" sz="1000" b="1">
            <a:latin typeface="ＭＳ Ｐゴシック"/>
          </a:endParaRPr>
        </a:p>
      </xdr:txBody>
    </xdr:sp>
    <xdr:clientData/>
  </xdr:oneCellAnchor>
  <xdr:twoCellAnchor>
    <xdr:from>
      <xdr:col>15</xdr:col>
      <xdr:colOff>92075</xdr:colOff>
      <xdr:row>30</xdr:row>
      <xdr:rowOff>116169</xdr:rowOff>
    </xdr:from>
    <xdr:to>
      <xdr:col>15</xdr:col>
      <xdr:colOff>269875</xdr:colOff>
      <xdr:row>30</xdr:row>
      <xdr:rowOff>116169</xdr:rowOff>
    </xdr:to>
    <xdr:cxnSp macro="">
      <xdr:nvCxnSpPr>
        <xdr:cNvPr id="291" name="直線コネクタ 290"/>
        <xdr:cNvCxnSpPr/>
      </xdr:nvCxnSpPr>
      <xdr:spPr>
        <a:xfrm>
          <a:off x="10388600" y="5259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51114</xdr:rowOff>
    </xdr:from>
    <xdr:to>
      <xdr:col>15</xdr:col>
      <xdr:colOff>180975</xdr:colOff>
      <xdr:row>37</xdr:row>
      <xdr:rowOff>86044</xdr:rowOff>
    </xdr:to>
    <xdr:cxnSp macro="">
      <xdr:nvCxnSpPr>
        <xdr:cNvPr id="292" name="直線コネクタ 291"/>
        <xdr:cNvCxnSpPr/>
      </xdr:nvCxnSpPr>
      <xdr:spPr>
        <a:xfrm flipV="1">
          <a:off x="9639300" y="6223314"/>
          <a:ext cx="838200" cy="20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66927</xdr:rowOff>
    </xdr:from>
    <xdr:ext cx="599010" cy="259045"/>
    <xdr:sp macro="" textlink="">
      <xdr:nvSpPr>
        <xdr:cNvPr id="293" name="補助費等平均値テキスト"/>
        <xdr:cNvSpPr txBox="1"/>
      </xdr:nvSpPr>
      <xdr:spPr>
        <a:xfrm>
          <a:off x="10528300" y="62391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110,105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88500</xdr:rowOff>
    </xdr:from>
    <xdr:to>
      <xdr:col>15</xdr:col>
      <xdr:colOff>231775</xdr:colOff>
      <xdr:row>37</xdr:row>
      <xdr:rowOff>18650</xdr:rowOff>
    </xdr:to>
    <xdr:sp macro="" textlink="">
      <xdr:nvSpPr>
        <xdr:cNvPr id="294" name="フローチャート : 判断 293"/>
        <xdr:cNvSpPr/>
      </xdr:nvSpPr>
      <xdr:spPr>
        <a:xfrm>
          <a:off x="10426700" y="62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86044</xdr:rowOff>
    </xdr:from>
    <xdr:to>
      <xdr:col>14</xdr:col>
      <xdr:colOff>28575</xdr:colOff>
      <xdr:row>38</xdr:row>
      <xdr:rowOff>32761</xdr:rowOff>
    </xdr:to>
    <xdr:cxnSp macro="">
      <xdr:nvCxnSpPr>
        <xdr:cNvPr id="295" name="直線コネクタ 294"/>
        <xdr:cNvCxnSpPr/>
      </xdr:nvCxnSpPr>
      <xdr:spPr>
        <a:xfrm flipV="1">
          <a:off x="8750300" y="6429694"/>
          <a:ext cx="889000" cy="118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112309</xdr:rowOff>
    </xdr:from>
    <xdr:to>
      <xdr:col>14</xdr:col>
      <xdr:colOff>79375</xdr:colOff>
      <xdr:row>37</xdr:row>
      <xdr:rowOff>42459</xdr:rowOff>
    </xdr:to>
    <xdr:sp macro="" textlink="">
      <xdr:nvSpPr>
        <xdr:cNvPr id="296" name="フローチャート : 判断 295"/>
        <xdr:cNvSpPr/>
      </xdr:nvSpPr>
      <xdr:spPr>
        <a:xfrm>
          <a:off x="9588500" y="628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58986</xdr:rowOff>
    </xdr:from>
    <xdr:ext cx="599010" cy="259045"/>
    <xdr:sp macro="" textlink="">
      <xdr:nvSpPr>
        <xdr:cNvPr id="297" name="テキスト ボックス 296"/>
        <xdr:cNvSpPr txBox="1"/>
      </xdr:nvSpPr>
      <xdr:spPr>
        <a:xfrm>
          <a:off x="9339794" y="605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103,856</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32761</xdr:rowOff>
    </xdr:from>
    <xdr:to>
      <xdr:col>12</xdr:col>
      <xdr:colOff>511175</xdr:colOff>
      <xdr:row>38</xdr:row>
      <xdr:rowOff>35580</xdr:rowOff>
    </xdr:to>
    <xdr:cxnSp macro="">
      <xdr:nvCxnSpPr>
        <xdr:cNvPr id="298" name="直線コネクタ 297"/>
        <xdr:cNvCxnSpPr/>
      </xdr:nvCxnSpPr>
      <xdr:spPr>
        <a:xfrm flipV="1">
          <a:off x="7861300" y="6547861"/>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160707</xdr:rowOff>
    </xdr:from>
    <xdr:to>
      <xdr:col>12</xdr:col>
      <xdr:colOff>561975</xdr:colOff>
      <xdr:row>37</xdr:row>
      <xdr:rowOff>90857</xdr:rowOff>
    </xdr:to>
    <xdr:sp macro="" textlink="">
      <xdr:nvSpPr>
        <xdr:cNvPr id="299" name="フローチャート : 判断 298"/>
        <xdr:cNvSpPr/>
      </xdr:nvSpPr>
      <xdr:spPr>
        <a:xfrm>
          <a:off x="8699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107384</xdr:rowOff>
    </xdr:from>
    <xdr:ext cx="534377" cy="259045"/>
    <xdr:sp macro="" textlink="">
      <xdr:nvSpPr>
        <xdr:cNvPr id="300" name="テキスト ボックス 299"/>
        <xdr:cNvSpPr txBox="1"/>
      </xdr:nvSpPr>
      <xdr:spPr>
        <a:xfrm>
          <a:off x="8483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91,153</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32932</xdr:rowOff>
    </xdr:from>
    <xdr:to>
      <xdr:col>11</xdr:col>
      <xdr:colOff>307975</xdr:colOff>
      <xdr:row>38</xdr:row>
      <xdr:rowOff>35580</xdr:rowOff>
    </xdr:to>
    <xdr:cxnSp macro="">
      <xdr:nvCxnSpPr>
        <xdr:cNvPr id="301" name="直線コネクタ 300"/>
        <xdr:cNvCxnSpPr/>
      </xdr:nvCxnSpPr>
      <xdr:spPr>
        <a:xfrm>
          <a:off x="6972300" y="6548032"/>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10094</xdr:rowOff>
    </xdr:from>
    <xdr:to>
      <xdr:col>11</xdr:col>
      <xdr:colOff>358775</xdr:colOff>
      <xdr:row>37</xdr:row>
      <xdr:rowOff>111694</xdr:rowOff>
    </xdr:to>
    <xdr:sp macro="" textlink="">
      <xdr:nvSpPr>
        <xdr:cNvPr id="302" name="フローチャート : 判断 301"/>
        <xdr:cNvSpPr/>
      </xdr:nvSpPr>
      <xdr:spPr>
        <a:xfrm>
          <a:off x="7810500" y="635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128221</xdr:rowOff>
    </xdr:from>
    <xdr:ext cx="534377" cy="259045"/>
    <xdr:sp macro="" textlink="">
      <xdr:nvSpPr>
        <xdr:cNvPr id="303" name="テキスト ボックス 302"/>
        <xdr:cNvSpPr txBox="1"/>
      </xdr:nvSpPr>
      <xdr:spPr>
        <a:xfrm>
          <a:off x="7594111" y="612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85,684</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17390</xdr:rowOff>
    </xdr:from>
    <xdr:to>
      <xdr:col>10</xdr:col>
      <xdr:colOff>155575</xdr:colOff>
      <xdr:row>37</xdr:row>
      <xdr:rowOff>118990</xdr:rowOff>
    </xdr:to>
    <xdr:sp macro="" textlink="">
      <xdr:nvSpPr>
        <xdr:cNvPr id="304" name="フローチャート : 判断 303"/>
        <xdr:cNvSpPr/>
      </xdr:nvSpPr>
      <xdr:spPr>
        <a:xfrm>
          <a:off x="6921500" y="636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135517</xdr:rowOff>
    </xdr:from>
    <xdr:ext cx="534377" cy="259045"/>
    <xdr:sp macro="" textlink="">
      <xdr:nvSpPr>
        <xdr:cNvPr id="305" name="テキスト ボックス 304"/>
        <xdr:cNvSpPr txBox="1"/>
      </xdr:nvSpPr>
      <xdr:spPr>
        <a:xfrm>
          <a:off x="6705111" y="613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83,769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314</xdr:rowOff>
    </xdr:from>
    <xdr:to>
      <xdr:col>15</xdr:col>
      <xdr:colOff>231775</xdr:colOff>
      <xdr:row>36</xdr:row>
      <xdr:rowOff>101914</xdr:rowOff>
    </xdr:to>
    <xdr:sp macro="" textlink="">
      <xdr:nvSpPr>
        <xdr:cNvPr id="311" name="円/楕円 310"/>
        <xdr:cNvSpPr/>
      </xdr:nvSpPr>
      <xdr:spPr>
        <a:xfrm>
          <a:off x="10426700" y="617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23191</xdr:rowOff>
    </xdr:from>
    <xdr:ext cx="599010" cy="259045"/>
    <xdr:sp macro="" textlink="">
      <xdr:nvSpPr>
        <xdr:cNvPr id="312" name="補助費等該当値テキスト"/>
        <xdr:cNvSpPr txBox="1"/>
      </xdr:nvSpPr>
      <xdr:spPr>
        <a:xfrm>
          <a:off x="10528300" y="6023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133,251</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35244</xdr:rowOff>
    </xdr:from>
    <xdr:to>
      <xdr:col>14</xdr:col>
      <xdr:colOff>79375</xdr:colOff>
      <xdr:row>37</xdr:row>
      <xdr:rowOff>136844</xdr:rowOff>
    </xdr:to>
    <xdr:sp macro="" textlink="">
      <xdr:nvSpPr>
        <xdr:cNvPr id="313" name="円/楕円 312"/>
        <xdr:cNvSpPr/>
      </xdr:nvSpPr>
      <xdr:spPr>
        <a:xfrm>
          <a:off x="9588500" y="637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127971</xdr:rowOff>
    </xdr:from>
    <xdr:ext cx="534377" cy="259045"/>
    <xdr:sp macro="" textlink="">
      <xdr:nvSpPr>
        <xdr:cNvPr id="314" name="テキスト ボックス 313"/>
        <xdr:cNvSpPr txBox="1"/>
      </xdr:nvSpPr>
      <xdr:spPr>
        <a:xfrm>
          <a:off x="9372111" y="647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79,083</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153411</xdr:rowOff>
    </xdr:from>
    <xdr:to>
      <xdr:col>12</xdr:col>
      <xdr:colOff>561975</xdr:colOff>
      <xdr:row>38</xdr:row>
      <xdr:rowOff>83561</xdr:rowOff>
    </xdr:to>
    <xdr:sp macro="" textlink="">
      <xdr:nvSpPr>
        <xdr:cNvPr id="315" name="円/楕円 314"/>
        <xdr:cNvSpPr/>
      </xdr:nvSpPr>
      <xdr:spPr>
        <a:xfrm>
          <a:off x="8699500" y="649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74688</xdr:rowOff>
    </xdr:from>
    <xdr:ext cx="534377" cy="259045"/>
    <xdr:sp macro="" textlink="">
      <xdr:nvSpPr>
        <xdr:cNvPr id="316" name="テキスト ボックス 315"/>
        <xdr:cNvSpPr txBox="1"/>
      </xdr:nvSpPr>
      <xdr:spPr>
        <a:xfrm>
          <a:off x="8483111" y="658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48,068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156230</xdr:rowOff>
    </xdr:from>
    <xdr:to>
      <xdr:col>11</xdr:col>
      <xdr:colOff>358775</xdr:colOff>
      <xdr:row>38</xdr:row>
      <xdr:rowOff>86381</xdr:rowOff>
    </xdr:to>
    <xdr:sp macro="" textlink="">
      <xdr:nvSpPr>
        <xdr:cNvPr id="317" name="円/楕円 316"/>
        <xdr:cNvSpPr/>
      </xdr:nvSpPr>
      <xdr:spPr>
        <a:xfrm>
          <a:off x="7810500" y="649988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77507</xdr:rowOff>
    </xdr:from>
    <xdr:ext cx="534377" cy="259045"/>
    <xdr:sp macro="" textlink="">
      <xdr:nvSpPr>
        <xdr:cNvPr id="318" name="テキスト ボックス 317"/>
        <xdr:cNvSpPr txBox="1"/>
      </xdr:nvSpPr>
      <xdr:spPr>
        <a:xfrm>
          <a:off x="7594111" y="659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47,328</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153582</xdr:rowOff>
    </xdr:from>
    <xdr:to>
      <xdr:col>10</xdr:col>
      <xdr:colOff>155575</xdr:colOff>
      <xdr:row>38</xdr:row>
      <xdr:rowOff>83733</xdr:rowOff>
    </xdr:to>
    <xdr:sp macro="" textlink="">
      <xdr:nvSpPr>
        <xdr:cNvPr id="319" name="円/楕円 318"/>
        <xdr:cNvSpPr/>
      </xdr:nvSpPr>
      <xdr:spPr>
        <a:xfrm>
          <a:off x="6921500" y="649723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74859</xdr:rowOff>
    </xdr:from>
    <xdr:ext cx="534377" cy="259045"/>
    <xdr:sp macro="" textlink="">
      <xdr:nvSpPr>
        <xdr:cNvPr id="320" name="テキスト ボックス 319"/>
        <xdr:cNvSpPr txBox="1"/>
      </xdr:nvSpPr>
      <xdr:spPr>
        <a:xfrm>
          <a:off x="6705111" y="658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48,023</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2" name="テキスト ボックス 34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23920</xdr:rowOff>
    </xdr:from>
    <xdr:to>
      <xdr:col>15</xdr:col>
      <xdr:colOff>180340</xdr:colOff>
      <xdr:row>59</xdr:row>
      <xdr:rowOff>63850</xdr:rowOff>
    </xdr:to>
    <xdr:cxnSp macro="">
      <xdr:nvCxnSpPr>
        <xdr:cNvPr id="346" name="直線コネクタ 345"/>
        <xdr:cNvCxnSpPr/>
      </xdr:nvCxnSpPr>
      <xdr:spPr>
        <a:xfrm flipV="1">
          <a:off x="10475595" y="8596420"/>
          <a:ext cx="1270" cy="15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67677</xdr:rowOff>
    </xdr:from>
    <xdr:ext cx="534377" cy="259045"/>
    <xdr:sp macro="" textlink="">
      <xdr:nvSpPr>
        <xdr:cNvPr id="347" name="普通建設事業費最小値テキスト"/>
        <xdr:cNvSpPr txBox="1"/>
      </xdr:nvSpPr>
      <xdr:spPr>
        <a:xfrm>
          <a:off x="10528300" y="1018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10,726</a:t>
          </a:r>
          <a:endParaRPr kumimoji="1" lang="ja-JP" altLang="en-US" sz="1000" b="1">
            <a:latin typeface="ＭＳ Ｐゴシック"/>
          </a:endParaRPr>
        </a:p>
      </xdr:txBody>
    </xdr:sp>
    <xdr:clientData/>
  </xdr:oneCellAnchor>
  <xdr:twoCellAnchor>
    <xdr:from>
      <xdr:col>15</xdr:col>
      <xdr:colOff>92075</xdr:colOff>
      <xdr:row>59</xdr:row>
      <xdr:rowOff>63850</xdr:rowOff>
    </xdr:from>
    <xdr:to>
      <xdr:col>15</xdr:col>
      <xdr:colOff>269875</xdr:colOff>
      <xdr:row>59</xdr:row>
      <xdr:rowOff>63850</xdr:rowOff>
    </xdr:to>
    <xdr:cxnSp macro="">
      <xdr:nvCxnSpPr>
        <xdr:cNvPr id="348" name="直線コネクタ 347"/>
        <xdr:cNvCxnSpPr/>
      </xdr:nvCxnSpPr>
      <xdr:spPr>
        <a:xfrm>
          <a:off x="10388600" y="1017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142047</xdr:rowOff>
    </xdr:from>
    <xdr:ext cx="599010" cy="259045"/>
    <xdr:sp macro="" textlink="">
      <xdr:nvSpPr>
        <xdr:cNvPr id="349" name="普通建設事業費最大値テキスト"/>
        <xdr:cNvSpPr txBox="1"/>
      </xdr:nvSpPr>
      <xdr:spPr>
        <a:xfrm>
          <a:off x="10528300" y="837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495,453</a:t>
          </a:r>
          <a:endParaRPr kumimoji="1" lang="ja-JP" altLang="en-US" sz="1000" b="1">
            <a:latin typeface="ＭＳ Ｐゴシック"/>
          </a:endParaRPr>
        </a:p>
      </xdr:txBody>
    </xdr:sp>
    <xdr:clientData/>
  </xdr:oneCellAnchor>
  <xdr:twoCellAnchor>
    <xdr:from>
      <xdr:col>15</xdr:col>
      <xdr:colOff>92075</xdr:colOff>
      <xdr:row>50</xdr:row>
      <xdr:rowOff>23920</xdr:rowOff>
    </xdr:from>
    <xdr:to>
      <xdr:col>15</xdr:col>
      <xdr:colOff>269875</xdr:colOff>
      <xdr:row>50</xdr:row>
      <xdr:rowOff>23920</xdr:rowOff>
    </xdr:to>
    <xdr:cxnSp macro="">
      <xdr:nvCxnSpPr>
        <xdr:cNvPr id="350" name="直線コネクタ 349"/>
        <xdr:cNvCxnSpPr/>
      </xdr:nvCxnSpPr>
      <xdr:spPr>
        <a:xfrm>
          <a:off x="10388600" y="85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128423</xdr:rowOff>
    </xdr:from>
    <xdr:to>
      <xdr:col>15</xdr:col>
      <xdr:colOff>180975</xdr:colOff>
      <xdr:row>59</xdr:row>
      <xdr:rowOff>395</xdr:rowOff>
    </xdr:to>
    <xdr:cxnSp macro="">
      <xdr:nvCxnSpPr>
        <xdr:cNvPr id="351" name="直線コネクタ 350"/>
        <xdr:cNvCxnSpPr/>
      </xdr:nvCxnSpPr>
      <xdr:spPr>
        <a:xfrm>
          <a:off x="9639300" y="9901073"/>
          <a:ext cx="838200" cy="21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22355</xdr:rowOff>
    </xdr:from>
    <xdr:ext cx="599010" cy="259045"/>
    <xdr:sp macro="" textlink="">
      <xdr:nvSpPr>
        <xdr:cNvPr id="352" name="普通建設事業費平均値テキスト"/>
        <xdr:cNvSpPr txBox="1"/>
      </xdr:nvSpPr>
      <xdr:spPr>
        <a:xfrm>
          <a:off x="10528300" y="9623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119,882</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170928</xdr:rowOff>
    </xdr:from>
    <xdr:to>
      <xdr:col>15</xdr:col>
      <xdr:colOff>231775</xdr:colOff>
      <xdr:row>57</xdr:row>
      <xdr:rowOff>101078</xdr:rowOff>
    </xdr:to>
    <xdr:sp macro="" textlink="">
      <xdr:nvSpPr>
        <xdr:cNvPr id="353" name="フローチャート : 判断 352"/>
        <xdr:cNvSpPr/>
      </xdr:nvSpPr>
      <xdr:spPr>
        <a:xfrm>
          <a:off x="10426700" y="9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128423</xdr:rowOff>
    </xdr:from>
    <xdr:to>
      <xdr:col>14</xdr:col>
      <xdr:colOff>28575</xdr:colOff>
      <xdr:row>58</xdr:row>
      <xdr:rowOff>49344</xdr:rowOff>
    </xdr:to>
    <xdr:cxnSp macro="">
      <xdr:nvCxnSpPr>
        <xdr:cNvPr id="354" name="直線コネクタ 353"/>
        <xdr:cNvCxnSpPr/>
      </xdr:nvCxnSpPr>
      <xdr:spPr>
        <a:xfrm flipV="1">
          <a:off x="8750300" y="9901073"/>
          <a:ext cx="889000" cy="9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32011</xdr:rowOff>
    </xdr:from>
    <xdr:to>
      <xdr:col>14</xdr:col>
      <xdr:colOff>79375</xdr:colOff>
      <xdr:row>57</xdr:row>
      <xdr:rowOff>133611</xdr:rowOff>
    </xdr:to>
    <xdr:sp macro="" textlink="">
      <xdr:nvSpPr>
        <xdr:cNvPr id="355" name="フローチャート : 判断 354"/>
        <xdr:cNvSpPr/>
      </xdr:nvSpPr>
      <xdr:spPr>
        <a:xfrm>
          <a:off x="9588500" y="9804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55</xdr:row>
      <xdr:rowOff>150138</xdr:rowOff>
    </xdr:from>
    <xdr:ext cx="599010" cy="259045"/>
    <xdr:sp macro="" textlink="">
      <xdr:nvSpPr>
        <xdr:cNvPr id="356" name="テキスト ボックス 355"/>
        <xdr:cNvSpPr txBox="1"/>
      </xdr:nvSpPr>
      <xdr:spPr>
        <a:xfrm>
          <a:off x="9339794" y="9579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109,920</a:t>
          </a:r>
          <a:endParaRPr kumimoji="1" lang="ja-JP" altLang="en-US" sz="1000" b="1">
            <a:solidFill>
              <a:srgbClr val="000080"/>
            </a:solidFill>
            <a:latin typeface="ＭＳ Ｐゴシック"/>
          </a:endParaRPr>
        </a:p>
      </xdr:txBody>
    </xdr:sp>
    <xdr:clientData/>
  </xdr:oneCellAnchor>
  <xdr:twoCellAnchor>
    <xdr:from>
      <xdr:col>11</xdr:col>
      <xdr:colOff>307975</xdr:colOff>
      <xdr:row>54</xdr:row>
      <xdr:rowOff>66091</xdr:rowOff>
    </xdr:from>
    <xdr:to>
      <xdr:col>12</xdr:col>
      <xdr:colOff>511175</xdr:colOff>
      <xdr:row>58</xdr:row>
      <xdr:rowOff>49344</xdr:rowOff>
    </xdr:to>
    <xdr:cxnSp macro="">
      <xdr:nvCxnSpPr>
        <xdr:cNvPr id="357" name="直線コネクタ 356"/>
        <xdr:cNvCxnSpPr/>
      </xdr:nvCxnSpPr>
      <xdr:spPr>
        <a:xfrm>
          <a:off x="7861300" y="9324391"/>
          <a:ext cx="889000" cy="66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122</xdr:rowOff>
    </xdr:from>
    <xdr:to>
      <xdr:col>12</xdr:col>
      <xdr:colOff>561975</xdr:colOff>
      <xdr:row>57</xdr:row>
      <xdr:rowOff>101722</xdr:rowOff>
    </xdr:to>
    <xdr:sp macro="" textlink="">
      <xdr:nvSpPr>
        <xdr:cNvPr id="358" name="フローチャート : 判断 357"/>
        <xdr:cNvSpPr/>
      </xdr:nvSpPr>
      <xdr:spPr>
        <a:xfrm>
          <a:off x="8699500" y="977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118249</xdr:rowOff>
    </xdr:from>
    <xdr:ext cx="599010" cy="259045"/>
    <xdr:sp macro="" textlink="">
      <xdr:nvSpPr>
        <xdr:cNvPr id="359" name="テキスト ボックス 358"/>
        <xdr:cNvSpPr txBox="1"/>
      </xdr:nvSpPr>
      <xdr:spPr>
        <a:xfrm>
          <a:off x="8450794" y="9547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119,685</a:t>
          </a:r>
          <a:endParaRPr kumimoji="1" lang="ja-JP" altLang="en-US" sz="1000" b="1">
            <a:solidFill>
              <a:srgbClr val="000080"/>
            </a:solidFill>
            <a:latin typeface="ＭＳ Ｐゴシック"/>
          </a:endParaRPr>
        </a:p>
      </xdr:txBody>
    </xdr:sp>
    <xdr:clientData/>
  </xdr:oneCellAnchor>
  <xdr:twoCellAnchor>
    <xdr:from>
      <xdr:col>10</xdr:col>
      <xdr:colOff>104775</xdr:colOff>
      <xdr:row>54</xdr:row>
      <xdr:rowOff>66091</xdr:rowOff>
    </xdr:from>
    <xdr:to>
      <xdr:col>11</xdr:col>
      <xdr:colOff>307975</xdr:colOff>
      <xdr:row>56</xdr:row>
      <xdr:rowOff>169780</xdr:rowOff>
    </xdr:to>
    <xdr:cxnSp macro="">
      <xdr:nvCxnSpPr>
        <xdr:cNvPr id="360" name="直線コネクタ 359"/>
        <xdr:cNvCxnSpPr/>
      </xdr:nvCxnSpPr>
      <xdr:spPr>
        <a:xfrm flipV="1">
          <a:off x="6972300" y="9324391"/>
          <a:ext cx="889000" cy="44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157</xdr:rowOff>
    </xdr:from>
    <xdr:to>
      <xdr:col>11</xdr:col>
      <xdr:colOff>358775</xdr:colOff>
      <xdr:row>57</xdr:row>
      <xdr:rowOff>101757</xdr:rowOff>
    </xdr:to>
    <xdr:sp macro="" textlink="">
      <xdr:nvSpPr>
        <xdr:cNvPr id="361" name="フローチャート : 判断 360"/>
        <xdr:cNvSpPr/>
      </xdr:nvSpPr>
      <xdr:spPr>
        <a:xfrm>
          <a:off x="7810500" y="977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92884</xdr:rowOff>
    </xdr:from>
    <xdr:ext cx="599010" cy="259045"/>
    <xdr:sp macro="" textlink="">
      <xdr:nvSpPr>
        <xdr:cNvPr id="362" name="テキスト ボックス 361"/>
        <xdr:cNvSpPr txBox="1"/>
      </xdr:nvSpPr>
      <xdr:spPr>
        <a:xfrm>
          <a:off x="7561794" y="9865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119,674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81297</xdr:rowOff>
    </xdr:from>
    <xdr:to>
      <xdr:col>10</xdr:col>
      <xdr:colOff>155575</xdr:colOff>
      <xdr:row>58</xdr:row>
      <xdr:rowOff>11447</xdr:rowOff>
    </xdr:to>
    <xdr:sp macro="" textlink="">
      <xdr:nvSpPr>
        <xdr:cNvPr id="363" name="フローチャート : 判断 362"/>
        <xdr:cNvSpPr/>
      </xdr:nvSpPr>
      <xdr:spPr>
        <a:xfrm>
          <a:off x="6921500" y="985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2574</xdr:rowOff>
    </xdr:from>
    <xdr:ext cx="534377" cy="259045"/>
    <xdr:sp macro="" textlink="">
      <xdr:nvSpPr>
        <xdr:cNvPr id="364" name="テキスト ボックス 363"/>
        <xdr:cNvSpPr txBox="1"/>
      </xdr:nvSpPr>
      <xdr:spPr>
        <a:xfrm>
          <a:off x="6705111" y="994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94,828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121045</xdr:rowOff>
    </xdr:from>
    <xdr:to>
      <xdr:col>15</xdr:col>
      <xdr:colOff>231775</xdr:colOff>
      <xdr:row>59</xdr:row>
      <xdr:rowOff>51195</xdr:rowOff>
    </xdr:to>
    <xdr:sp macro="" textlink="">
      <xdr:nvSpPr>
        <xdr:cNvPr id="370" name="円/楕円 369"/>
        <xdr:cNvSpPr/>
      </xdr:nvSpPr>
      <xdr:spPr>
        <a:xfrm>
          <a:off x="10426700" y="1006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35972</xdr:rowOff>
    </xdr:from>
    <xdr:ext cx="534377" cy="259045"/>
    <xdr:sp macro="" textlink="">
      <xdr:nvSpPr>
        <xdr:cNvPr id="371" name="普通建設事業費該当値テキスト"/>
        <xdr:cNvSpPr txBox="1"/>
      </xdr:nvSpPr>
      <xdr:spPr>
        <a:xfrm>
          <a:off x="10528300" y="998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30,157</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77623</xdr:rowOff>
    </xdr:from>
    <xdr:to>
      <xdr:col>14</xdr:col>
      <xdr:colOff>79375</xdr:colOff>
      <xdr:row>58</xdr:row>
      <xdr:rowOff>7773</xdr:rowOff>
    </xdr:to>
    <xdr:sp macro="" textlink="">
      <xdr:nvSpPr>
        <xdr:cNvPr id="372" name="円/楕円 371"/>
        <xdr:cNvSpPr/>
      </xdr:nvSpPr>
      <xdr:spPr>
        <a:xfrm>
          <a:off x="9588500" y="985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170350</xdr:rowOff>
    </xdr:from>
    <xdr:ext cx="534377" cy="259045"/>
    <xdr:sp macro="" textlink="">
      <xdr:nvSpPr>
        <xdr:cNvPr id="373" name="テキスト ボックス 372"/>
        <xdr:cNvSpPr txBox="1"/>
      </xdr:nvSpPr>
      <xdr:spPr>
        <a:xfrm>
          <a:off x="9372111" y="994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95,953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169994</xdr:rowOff>
    </xdr:from>
    <xdr:to>
      <xdr:col>12</xdr:col>
      <xdr:colOff>561975</xdr:colOff>
      <xdr:row>58</xdr:row>
      <xdr:rowOff>100144</xdr:rowOff>
    </xdr:to>
    <xdr:sp macro="" textlink="">
      <xdr:nvSpPr>
        <xdr:cNvPr id="374" name="円/楕円 373"/>
        <xdr:cNvSpPr/>
      </xdr:nvSpPr>
      <xdr:spPr>
        <a:xfrm>
          <a:off x="8699500" y="994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91271</xdr:rowOff>
    </xdr:from>
    <xdr:ext cx="534377" cy="259045"/>
    <xdr:sp macro="" textlink="">
      <xdr:nvSpPr>
        <xdr:cNvPr id="375" name="テキスト ボックス 374"/>
        <xdr:cNvSpPr txBox="1"/>
      </xdr:nvSpPr>
      <xdr:spPr>
        <a:xfrm>
          <a:off x="8483111" y="1003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67,668</a:t>
          </a:r>
          <a:endParaRPr kumimoji="1" lang="ja-JP" altLang="en-US" sz="1000" b="1">
            <a:solidFill>
              <a:srgbClr val="FF0000"/>
            </a:solidFill>
            <a:latin typeface="ＭＳ Ｐゴシック"/>
          </a:endParaRPr>
        </a:p>
      </xdr:txBody>
    </xdr:sp>
    <xdr:clientData/>
  </xdr:oneCellAnchor>
  <xdr:twoCellAnchor>
    <xdr:from>
      <xdr:col>11</xdr:col>
      <xdr:colOff>257175</xdr:colOff>
      <xdr:row>54</xdr:row>
      <xdr:rowOff>15291</xdr:rowOff>
    </xdr:from>
    <xdr:to>
      <xdr:col>11</xdr:col>
      <xdr:colOff>358775</xdr:colOff>
      <xdr:row>54</xdr:row>
      <xdr:rowOff>116891</xdr:rowOff>
    </xdr:to>
    <xdr:sp macro="" textlink="">
      <xdr:nvSpPr>
        <xdr:cNvPr id="376" name="円/楕円 375"/>
        <xdr:cNvSpPr/>
      </xdr:nvSpPr>
      <xdr:spPr>
        <a:xfrm>
          <a:off x="7810500" y="927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52</xdr:row>
      <xdr:rowOff>133418</xdr:rowOff>
    </xdr:from>
    <xdr:ext cx="599010" cy="259045"/>
    <xdr:sp macro="" textlink="">
      <xdr:nvSpPr>
        <xdr:cNvPr id="377" name="テキスト ボックス 376"/>
        <xdr:cNvSpPr txBox="1"/>
      </xdr:nvSpPr>
      <xdr:spPr>
        <a:xfrm>
          <a:off x="7561794" y="9048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272,540</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118980</xdr:rowOff>
    </xdr:from>
    <xdr:to>
      <xdr:col>10</xdr:col>
      <xdr:colOff>155575</xdr:colOff>
      <xdr:row>57</xdr:row>
      <xdr:rowOff>49130</xdr:rowOff>
    </xdr:to>
    <xdr:sp macro="" textlink="">
      <xdr:nvSpPr>
        <xdr:cNvPr id="378" name="円/楕円 377"/>
        <xdr:cNvSpPr/>
      </xdr:nvSpPr>
      <xdr:spPr>
        <a:xfrm>
          <a:off x="6921500" y="972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55</xdr:row>
      <xdr:rowOff>65657</xdr:rowOff>
    </xdr:from>
    <xdr:ext cx="599010" cy="259045"/>
    <xdr:sp macro="" textlink="">
      <xdr:nvSpPr>
        <xdr:cNvPr id="379" name="テキスト ボックス 378"/>
        <xdr:cNvSpPr txBox="1"/>
      </xdr:nvSpPr>
      <xdr:spPr>
        <a:xfrm>
          <a:off x="6672794" y="9495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135,789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75</xdr:row>
      <xdr:rowOff>54627</xdr:rowOff>
    </xdr:from>
    <xdr:ext cx="595419" cy="259045"/>
    <xdr:sp macro="" textlink="">
      <xdr:nvSpPr>
        <xdr:cNvPr id="393" name="テキスト ボックス 39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95" name="テキスト ボックス 39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7" name="テキスト ボックス 39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118847</xdr:rowOff>
    </xdr:from>
    <xdr:to>
      <xdr:col>15</xdr:col>
      <xdr:colOff>180340</xdr:colOff>
      <xdr:row>78</xdr:row>
      <xdr:rowOff>139700</xdr:rowOff>
    </xdr:to>
    <xdr:cxnSp macro="">
      <xdr:nvCxnSpPr>
        <xdr:cNvPr id="401" name="直線コネクタ 400"/>
        <xdr:cNvCxnSpPr/>
      </xdr:nvCxnSpPr>
      <xdr:spPr>
        <a:xfrm flipV="1">
          <a:off x="10475595" y="12120347"/>
          <a:ext cx="1270" cy="1392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139700</xdr:rowOff>
    </xdr:from>
    <xdr:to>
      <xdr:col>15</xdr:col>
      <xdr:colOff>269875</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65524</xdr:rowOff>
    </xdr:from>
    <xdr:ext cx="599010" cy="259045"/>
    <xdr:sp macro="" textlink="">
      <xdr:nvSpPr>
        <xdr:cNvPr id="404" name="普通建設事業費 （ うち新規整備　）最大値テキスト"/>
        <xdr:cNvSpPr txBox="1"/>
      </xdr:nvSpPr>
      <xdr:spPr>
        <a:xfrm>
          <a:off x="10528300" y="11895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304,561</a:t>
          </a:r>
          <a:endParaRPr kumimoji="1" lang="ja-JP" altLang="en-US" sz="1000" b="1">
            <a:latin typeface="ＭＳ Ｐゴシック"/>
          </a:endParaRPr>
        </a:p>
      </xdr:txBody>
    </xdr:sp>
    <xdr:clientData/>
  </xdr:oneCellAnchor>
  <xdr:twoCellAnchor>
    <xdr:from>
      <xdr:col>15</xdr:col>
      <xdr:colOff>92075</xdr:colOff>
      <xdr:row>70</xdr:row>
      <xdr:rowOff>118847</xdr:rowOff>
    </xdr:from>
    <xdr:to>
      <xdr:col>15</xdr:col>
      <xdr:colOff>269875</xdr:colOff>
      <xdr:row>70</xdr:row>
      <xdr:rowOff>118847</xdr:rowOff>
    </xdr:to>
    <xdr:cxnSp macro="">
      <xdr:nvCxnSpPr>
        <xdr:cNvPr id="405" name="直線コネクタ 404"/>
        <xdr:cNvCxnSpPr/>
      </xdr:nvCxnSpPr>
      <xdr:spPr>
        <a:xfrm>
          <a:off x="10388600" y="1212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12182</xdr:rowOff>
    </xdr:from>
    <xdr:to>
      <xdr:col>15</xdr:col>
      <xdr:colOff>180975</xdr:colOff>
      <xdr:row>78</xdr:row>
      <xdr:rowOff>113776</xdr:rowOff>
    </xdr:to>
    <xdr:cxnSp macro="">
      <xdr:nvCxnSpPr>
        <xdr:cNvPr id="406" name="直線コネクタ 405"/>
        <xdr:cNvCxnSpPr/>
      </xdr:nvCxnSpPr>
      <xdr:spPr>
        <a:xfrm>
          <a:off x="9639300" y="13213832"/>
          <a:ext cx="838200" cy="27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86493</xdr:rowOff>
    </xdr:from>
    <xdr:ext cx="534377" cy="259045"/>
    <xdr:sp macro="" textlink="">
      <xdr:nvSpPr>
        <xdr:cNvPr id="407" name="普通建設事業費 （ うち新規整備　）平均値テキスト"/>
        <xdr:cNvSpPr txBox="1"/>
      </xdr:nvSpPr>
      <xdr:spPr>
        <a:xfrm>
          <a:off x="10528300" y="13116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43,030</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63616</xdr:rowOff>
    </xdr:from>
    <xdr:to>
      <xdr:col>15</xdr:col>
      <xdr:colOff>231775</xdr:colOff>
      <xdr:row>77</xdr:row>
      <xdr:rowOff>165216</xdr:rowOff>
    </xdr:to>
    <xdr:sp macro="" textlink="">
      <xdr:nvSpPr>
        <xdr:cNvPr id="408" name="フローチャート : 判断 407"/>
        <xdr:cNvSpPr/>
      </xdr:nvSpPr>
      <xdr:spPr>
        <a:xfrm>
          <a:off x="10426700" y="1326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12182</xdr:rowOff>
    </xdr:from>
    <xdr:to>
      <xdr:col>14</xdr:col>
      <xdr:colOff>28575</xdr:colOff>
      <xdr:row>77</xdr:row>
      <xdr:rowOff>60051</xdr:rowOff>
    </xdr:to>
    <xdr:cxnSp macro="">
      <xdr:nvCxnSpPr>
        <xdr:cNvPr id="409" name="直線コネクタ 408"/>
        <xdr:cNvCxnSpPr/>
      </xdr:nvCxnSpPr>
      <xdr:spPr>
        <a:xfrm flipV="1">
          <a:off x="8750300" y="13213832"/>
          <a:ext cx="889000" cy="4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11509</xdr:rowOff>
    </xdr:from>
    <xdr:to>
      <xdr:col>14</xdr:col>
      <xdr:colOff>79375</xdr:colOff>
      <xdr:row>77</xdr:row>
      <xdr:rowOff>113109</xdr:rowOff>
    </xdr:to>
    <xdr:sp macro="" textlink="">
      <xdr:nvSpPr>
        <xdr:cNvPr id="410" name="フローチャート : 判断 409"/>
        <xdr:cNvSpPr/>
      </xdr:nvSpPr>
      <xdr:spPr>
        <a:xfrm>
          <a:off x="9588500" y="1321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104236</xdr:rowOff>
    </xdr:from>
    <xdr:ext cx="534377" cy="259045"/>
    <xdr:sp macro="" textlink="">
      <xdr:nvSpPr>
        <xdr:cNvPr id="411" name="テキスト ボックス 410"/>
        <xdr:cNvSpPr txBox="1"/>
      </xdr:nvSpPr>
      <xdr:spPr>
        <a:xfrm>
          <a:off x="9372111" y="1330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54,427</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13736</xdr:rowOff>
    </xdr:from>
    <xdr:to>
      <xdr:col>12</xdr:col>
      <xdr:colOff>561975</xdr:colOff>
      <xdr:row>77</xdr:row>
      <xdr:rowOff>115336</xdr:rowOff>
    </xdr:to>
    <xdr:sp macro="" textlink="">
      <xdr:nvSpPr>
        <xdr:cNvPr id="412" name="フローチャート : 判断 411"/>
        <xdr:cNvSpPr/>
      </xdr:nvSpPr>
      <xdr:spPr>
        <a:xfrm>
          <a:off x="8699500" y="1321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106463</xdr:rowOff>
    </xdr:from>
    <xdr:ext cx="534377" cy="259045"/>
    <xdr:sp macro="" textlink="">
      <xdr:nvSpPr>
        <xdr:cNvPr id="413" name="テキスト ボックス 412"/>
        <xdr:cNvSpPr txBox="1"/>
      </xdr:nvSpPr>
      <xdr:spPr>
        <a:xfrm>
          <a:off x="8483111" y="1330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53,940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62976</xdr:rowOff>
    </xdr:from>
    <xdr:to>
      <xdr:col>15</xdr:col>
      <xdr:colOff>231775</xdr:colOff>
      <xdr:row>78</xdr:row>
      <xdr:rowOff>164576</xdr:rowOff>
    </xdr:to>
    <xdr:sp macro="" textlink="">
      <xdr:nvSpPr>
        <xdr:cNvPr id="419" name="円/楕円 418"/>
        <xdr:cNvSpPr/>
      </xdr:nvSpPr>
      <xdr:spPr>
        <a:xfrm>
          <a:off x="10426700" y="1343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149353</xdr:rowOff>
    </xdr:from>
    <xdr:ext cx="469744" cy="259045"/>
    <xdr:sp macro="" textlink="">
      <xdr:nvSpPr>
        <xdr:cNvPr id="420" name="普通建設事業費 （ うち新規整備　）該当値テキスト"/>
        <xdr:cNvSpPr txBox="1"/>
      </xdr:nvSpPr>
      <xdr:spPr>
        <a:xfrm>
          <a:off x="10528300" y="13351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5,670</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132832</xdr:rowOff>
    </xdr:from>
    <xdr:to>
      <xdr:col>14</xdr:col>
      <xdr:colOff>79375</xdr:colOff>
      <xdr:row>77</xdr:row>
      <xdr:rowOff>62982</xdr:rowOff>
    </xdr:to>
    <xdr:sp macro="" textlink="">
      <xdr:nvSpPr>
        <xdr:cNvPr id="421" name="円/楕円 420"/>
        <xdr:cNvSpPr/>
      </xdr:nvSpPr>
      <xdr:spPr>
        <a:xfrm>
          <a:off x="9588500" y="1316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79509</xdr:rowOff>
    </xdr:from>
    <xdr:ext cx="534377" cy="259045"/>
    <xdr:sp macro="" textlink="">
      <xdr:nvSpPr>
        <xdr:cNvPr id="422" name="テキスト ボックス 421"/>
        <xdr:cNvSpPr txBox="1"/>
      </xdr:nvSpPr>
      <xdr:spPr>
        <a:xfrm>
          <a:off x="9372111" y="1293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65,391</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9251</xdr:rowOff>
    </xdr:from>
    <xdr:to>
      <xdr:col>12</xdr:col>
      <xdr:colOff>561975</xdr:colOff>
      <xdr:row>77</xdr:row>
      <xdr:rowOff>110851</xdr:rowOff>
    </xdr:to>
    <xdr:sp macro="" textlink="">
      <xdr:nvSpPr>
        <xdr:cNvPr id="423" name="円/楕円 422"/>
        <xdr:cNvSpPr/>
      </xdr:nvSpPr>
      <xdr:spPr>
        <a:xfrm>
          <a:off x="8699500" y="1321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127378</xdr:rowOff>
    </xdr:from>
    <xdr:ext cx="534377" cy="259045"/>
    <xdr:sp macro="" textlink="">
      <xdr:nvSpPr>
        <xdr:cNvPr id="424" name="テキスト ボックス 423"/>
        <xdr:cNvSpPr txBox="1"/>
      </xdr:nvSpPr>
      <xdr:spPr>
        <a:xfrm>
          <a:off x="8483111" y="1298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54,921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0" name="テキスト ボックス 43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2" name="テキスト ボックス 44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94904</xdr:rowOff>
    </xdr:from>
    <xdr:to>
      <xdr:col>15</xdr:col>
      <xdr:colOff>180340</xdr:colOff>
      <xdr:row>98</xdr:row>
      <xdr:rowOff>139700</xdr:rowOff>
    </xdr:to>
    <xdr:cxnSp macro="">
      <xdr:nvCxnSpPr>
        <xdr:cNvPr id="446" name="直線コネクタ 445"/>
        <xdr:cNvCxnSpPr/>
      </xdr:nvCxnSpPr>
      <xdr:spPr>
        <a:xfrm flipV="1">
          <a:off x="10475595" y="15868304"/>
          <a:ext cx="1270" cy="1073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7"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8" name="直線コネクタ 447"/>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41581</xdr:rowOff>
    </xdr:from>
    <xdr:ext cx="599010" cy="259045"/>
    <xdr:sp macro="" textlink="">
      <xdr:nvSpPr>
        <xdr:cNvPr id="449" name="普通建設事業費 （ うち更新整備　）最大値テキスト"/>
        <xdr:cNvSpPr txBox="1"/>
      </xdr:nvSpPr>
      <xdr:spPr>
        <a:xfrm>
          <a:off x="10528300" y="15643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234,798</a:t>
          </a:r>
          <a:endParaRPr kumimoji="1" lang="ja-JP" altLang="en-US" sz="1000" b="1">
            <a:latin typeface="ＭＳ Ｐゴシック"/>
          </a:endParaRPr>
        </a:p>
      </xdr:txBody>
    </xdr:sp>
    <xdr:clientData/>
  </xdr:oneCellAnchor>
  <xdr:twoCellAnchor>
    <xdr:from>
      <xdr:col>15</xdr:col>
      <xdr:colOff>92075</xdr:colOff>
      <xdr:row>92</xdr:row>
      <xdr:rowOff>94904</xdr:rowOff>
    </xdr:from>
    <xdr:to>
      <xdr:col>15</xdr:col>
      <xdr:colOff>269875</xdr:colOff>
      <xdr:row>92</xdr:row>
      <xdr:rowOff>94904</xdr:rowOff>
    </xdr:to>
    <xdr:cxnSp macro="">
      <xdr:nvCxnSpPr>
        <xdr:cNvPr id="450" name="直線コネクタ 449"/>
        <xdr:cNvCxnSpPr/>
      </xdr:nvCxnSpPr>
      <xdr:spPr>
        <a:xfrm>
          <a:off x="10388600" y="158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83592</xdr:rowOff>
    </xdr:from>
    <xdr:to>
      <xdr:col>15</xdr:col>
      <xdr:colOff>180975</xdr:colOff>
      <xdr:row>98</xdr:row>
      <xdr:rowOff>99174</xdr:rowOff>
    </xdr:to>
    <xdr:cxnSp macro="">
      <xdr:nvCxnSpPr>
        <xdr:cNvPr id="451" name="直線コネクタ 450"/>
        <xdr:cNvCxnSpPr/>
      </xdr:nvCxnSpPr>
      <xdr:spPr>
        <a:xfrm flipV="1">
          <a:off x="9639300" y="16885692"/>
          <a:ext cx="838200" cy="1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5844</xdr:rowOff>
    </xdr:from>
    <xdr:ext cx="534377" cy="259045"/>
    <xdr:sp macro="" textlink="">
      <xdr:nvSpPr>
        <xdr:cNvPr id="452" name="普通建設事業費 （ うち更新整備　）平均値テキスト"/>
        <xdr:cNvSpPr txBox="1"/>
      </xdr:nvSpPr>
      <xdr:spPr>
        <a:xfrm>
          <a:off x="10528300" y="164650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60,670</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154417</xdr:rowOff>
    </xdr:from>
    <xdr:to>
      <xdr:col>15</xdr:col>
      <xdr:colOff>231775</xdr:colOff>
      <xdr:row>97</xdr:row>
      <xdr:rowOff>84567</xdr:rowOff>
    </xdr:to>
    <xdr:sp macro="" textlink="">
      <xdr:nvSpPr>
        <xdr:cNvPr id="453" name="フローチャート : 判断 452"/>
        <xdr:cNvSpPr/>
      </xdr:nvSpPr>
      <xdr:spPr>
        <a:xfrm>
          <a:off x="10426700" y="1661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99174</xdr:rowOff>
    </xdr:from>
    <xdr:to>
      <xdr:col>14</xdr:col>
      <xdr:colOff>28575</xdr:colOff>
      <xdr:row>98</xdr:row>
      <xdr:rowOff>111350</xdr:rowOff>
    </xdr:to>
    <xdr:cxnSp macro="">
      <xdr:nvCxnSpPr>
        <xdr:cNvPr id="454" name="直線コネクタ 453"/>
        <xdr:cNvCxnSpPr/>
      </xdr:nvCxnSpPr>
      <xdr:spPr>
        <a:xfrm flipV="1">
          <a:off x="8750300" y="16901274"/>
          <a:ext cx="889000" cy="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61446</xdr:rowOff>
    </xdr:from>
    <xdr:to>
      <xdr:col>14</xdr:col>
      <xdr:colOff>79375</xdr:colOff>
      <xdr:row>97</xdr:row>
      <xdr:rowOff>163046</xdr:rowOff>
    </xdr:to>
    <xdr:sp macro="" textlink="">
      <xdr:nvSpPr>
        <xdr:cNvPr id="455" name="フローチャート : 判断 454"/>
        <xdr:cNvSpPr/>
      </xdr:nvSpPr>
      <xdr:spPr>
        <a:xfrm>
          <a:off x="9588500" y="166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8123</xdr:rowOff>
    </xdr:from>
    <xdr:ext cx="534377" cy="259045"/>
    <xdr:sp macro="" textlink="">
      <xdr:nvSpPr>
        <xdr:cNvPr id="456" name="テキスト ボックス 455"/>
        <xdr:cNvSpPr txBox="1"/>
      </xdr:nvSpPr>
      <xdr:spPr>
        <a:xfrm>
          <a:off x="9372111" y="1646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43,505</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36460</xdr:rowOff>
    </xdr:from>
    <xdr:to>
      <xdr:col>12</xdr:col>
      <xdr:colOff>561975</xdr:colOff>
      <xdr:row>97</xdr:row>
      <xdr:rowOff>138060</xdr:rowOff>
    </xdr:to>
    <xdr:sp macro="" textlink="">
      <xdr:nvSpPr>
        <xdr:cNvPr id="457" name="フローチャート : 判断 456"/>
        <xdr:cNvSpPr/>
      </xdr:nvSpPr>
      <xdr:spPr>
        <a:xfrm>
          <a:off x="8699500" y="1666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154587</xdr:rowOff>
    </xdr:from>
    <xdr:ext cx="534377" cy="259045"/>
    <xdr:sp macro="" textlink="">
      <xdr:nvSpPr>
        <xdr:cNvPr id="458" name="テキスト ボックス 457"/>
        <xdr:cNvSpPr txBox="1"/>
      </xdr:nvSpPr>
      <xdr:spPr>
        <a:xfrm>
          <a:off x="8483111" y="164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9" name="テキスト ボックス 45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0" name="テキスト ボックス 45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1" name="テキスト ボックス 46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2" name="テキスト ボックス 46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3" name="テキスト ボックス 46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32792</xdr:rowOff>
    </xdr:from>
    <xdr:to>
      <xdr:col>15</xdr:col>
      <xdr:colOff>231775</xdr:colOff>
      <xdr:row>98</xdr:row>
      <xdr:rowOff>134392</xdr:rowOff>
    </xdr:to>
    <xdr:sp macro="" textlink="">
      <xdr:nvSpPr>
        <xdr:cNvPr id="464" name="円/楕円 463"/>
        <xdr:cNvSpPr/>
      </xdr:nvSpPr>
      <xdr:spPr>
        <a:xfrm>
          <a:off x="10426700" y="1683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119169</xdr:rowOff>
    </xdr:from>
    <xdr:ext cx="534377" cy="259045"/>
    <xdr:sp macro="" textlink="">
      <xdr:nvSpPr>
        <xdr:cNvPr id="465" name="普通建設事業費 （ うち更新整備　）該当値テキスト"/>
        <xdr:cNvSpPr txBox="1"/>
      </xdr:nvSpPr>
      <xdr:spPr>
        <a:xfrm>
          <a:off x="10528300" y="1674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12,272</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48374</xdr:rowOff>
    </xdr:from>
    <xdr:to>
      <xdr:col>14</xdr:col>
      <xdr:colOff>79375</xdr:colOff>
      <xdr:row>98</xdr:row>
      <xdr:rowOff>149974</xdr:rowOff>
    </xdr:to>
    <xdr:sp macro="" textlink="">
      <xdr:nvSpPr>
        <xdr:cNvPr id="466" name="円/楕円 465"/>
        <xdr:cNvSpPr/>
      </xdr:nvSpPr>
      <xdr:spPr>
        <a:xfrm>
          <a:off x="9588500" y="1685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141101</xdr:rowOff>
    </xdr:from>
    <xdr:ext cx="469744" cy="259045"/>
    <xdr:sp macro="" textlink="">
      <xdr:nvSpPr>
        <xdr:cNvPr id="467" name="テキスト ボックス 466"/>
        <xdr:cNvSpPr txBox="1"/>
      </xdr:nvSpPr>
      <xdr:spPr>
        <a:xfrm>
          <a:off x="9404427" y="1694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8,864</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60550</xdr:rowOff>
    </xdr:from>
    <xdr:to>
      <xdr:col>12</xdr:col>
      <xdr:colOff>561975</xdr:colOff>
      <xdr:row>98</xdr:row>
      <xdr:rowOff>162150</xdr:rowOff>
    </xdr:to>
    <xdr:sp macro="" textlink="">
      <xdr:nvSpPr>
        <xdr:cNvPr id="468" name="円/楕円 467"/>
        <xdr:cNvSpPr/>
      </xdr:nvSpPr>
      <xdr:spPr>
        <a:xfrm>
          <a:off x="8699500" y="168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153277</xdr:rowOff>
    </xdr:from>
    <xdr:ext cx="469744" cy="259045"/>
    <xdr:sp macro="" textlink="">
      <xdr:nvSpPr>
        <xdr:cNvPr id="469" name="テキスト ボックス 468"/>
        <xdr:cNvSpPr txBox="1"/>
      </xdr:nvSpPr>
      <xdr:spPr>
        <a:xfrm>
          <a:off x="8515427" y="1695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0" name="正方形/長方形 46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1" name="正方形/長方形 47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2" name="正方形/長方形 47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3" name="正方形/長方形 47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4" name="正方形/長方形 47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5" name="正方形/長方形 47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6" name="正方形/長方形 47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7" name="正方形/長方形 47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8" name="テキスト ボックス 47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9" name="直線コネクタ 47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0" name="直線コネクタ 47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1" name="テキスト ボックス 48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2" name="直線コネクタ 48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83" name="テキスト ボックス 48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4" name="直線コネクタ 48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5" name="テキスト ボックス 48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6" name="直線コネクタ 48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7" name="テキスト ボックス 48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8" name="直線コネクタ 48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89" name="テキスト ボックス 48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0" name="直線コネクタ 48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1" name="テキスト ボックス 49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166269</xdr:rowOff>
    </xdr:from>
    <xdr:to>
      <xdr:col>23</xdr:col>
      <xdr:colOff>516889</xdr:colOff>
      <xdr:row>39</xdr:row>
      <xdr:rowOff>44450</xdr:rowOff>
    </xdr:to>
    <xdr:cxnSp macro="">
      <xdr:nvCxnSpPr>
        <xdr:cNvPr id="493" name="直線コネクタ 492"/>
        <xdr:cNvCxnSpPr/>
      </xdr:nvCxnSpPr>
      <xdr:spPr>
        <a:xfrm flipV="1">
          <a:off x="16317595" y="5138319"/>
          <a:ext cx="1269" cy="1592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94"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5" name="直線コネクタ 49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112946</xdr:rowOff>
    </xdr:from>
    <xdr:ext cx="599010" cy="259045"/>
    <xdr:sp macro="" textlink="">
      <xdr:nvSpPr>
        <xdr:cNvPr id="496" name="災害復旧事業費最大値テキスト"/>
        <xdr:cNvSpPr txBox="1"/>
      </xdr:nvSpPr>
      <xdr:spPr>
        <a:xfrm>
          <a:off x="16370300" y="4913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125,408</a:t>
          </a:r>
          <a:endParaRPr kumimoji="1" lang="ja-JP" altLang="en-US" sz="1000" b="1">
            <a:latin typeface="ＭＳ Ｐゴシック"/>
          </a:endParaRPr>
        </a:p>
      </xdr:txBody>
    </xdr:sp>
    <xdr:clientData/>
  </xdr:oneCellAnchor>
  <xdr:twoCellAnchor>
    <xdr:from>
      <xdr:col>23</xdr:col>
      <xdr:colOff>428625</xdr:colOff>
      <xdr:row>29</xdr:row>
      <xdr:rowOff>166269</xdr:rowOff>
    </xdr:from>
    <xdr:to>
      <xdr:col>23</xdr:col>
      <xdr:colOff>606425</xdr:colOff>
      <xdr:row>29</xdr:row>
      <xdr:rowOff>166269</xdr:rowOff>
    </xdr:to>
    <xdr:cxnSp macro="">
      <xdr:nvCxnSpPr>
        <xdr:cNvPr id="497" name="直線コネクタ 496"/>
        <xdr:cNvCxnSpPr/>
      </xdr:nvCxnSpPr>
      <xdr:spPr>
        <a:xfrm>
          <a:off x="16230600" y="513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60338</xdr:rowOff>
    </xdr:from>
    <xdr:to>
      <xdr:col>23</xdr:col>
      <xdr:colOff>517525</xdr:colOff>
      <xdr:row>39</xdr:row>
      <xdr:rowOff>35611</xdr:rowOff>
    </xdr:to>
    <xdr:cxnSp macro="">
      <xdr:nvCxnSpPr>
        <xdr:cNvPr id="498" name="直線コネクタ 497"/>
        <xdr:cNvCxnSpPr/>
      </xdr:nvCxnSpPr>
      <xdr:spPr>
        <a:xfrm flipV="1">
          <a:off x="15481300" y="6061088"/>
          <a:ext cx="8382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151312</xdr:rowOff>
    </xdr:from>
    <xdr:ext cx="534377" cy="259045"/>
    <xdr:sp macro="" textlink="">
      <xdr:nvSpPr>
        <xdr:cNvPr id="499" name="災害復旧事業費平均値テキスト"/>
        <xdr:cNvSpPr txBox="1"/>
      </xdr:nvSpPr>
      <xdr:spPr>
        <a:xfrm>
          <a:off x="16370300" y="6494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12,887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1435</xdr:rowOff>
    </xdr:from>
    <xdr:to>
      <xdr:col>23</xdr:col>
      <xdr:colOff>568325</xdr:colOff>
      <xdr:row>38</xdr:row>
      <xdr:rowOff>103035</xdr:rowOff>
    </xdr:to>
    <xdr:sp macro="" textlink="">
      <xdr:nvSpPr>
        <xdr:cNvPr id="500" name="フローチャート : 判断 499"/>
        <xdr:cNvSpPr/>
      </xdr:nvSpPr>
      <xdr:spPr>
        <a:xfrm>
          <a:off x="162687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35611</xdr:rowOff>
    </xdr:from>
    <xdr:to>
      <xdr:col>22</xdr:col>
      <xdr:colOff>365125</xdr:colOff>
      <xdr:row>39</xdr:row>
      <xdr:rowOff>44450</xdr:rowOff>
    </xdr:to>
    <xdr:cxnSp macro="">
      <xdr:nvCxnSpPr>
        <xdr:cNvPr id="501" name="直線コネクタ 500"/>
        <xdr:cNvCxnSpPr/>
      </xdr:nvCxnSpPr>
      <xdr:spPr>
        <a:xfrm flipV="1">
          <a:off x="14592300" y="6722161"/>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42532</xdr:rowOff>
    </xdr:from>
    <xdr:to>
      <xdr:col>22</xdr:col>
      <xdr:colOff>415925</xdr:colOff>
      <xdr:row>38</xdr:row>
      <xdr:rowOff>144132</xdr:rowOff>
    </xdr:to>
    <xdr:sp macro="" textlink="">
      <xdr:nvSpPr>
        <xdr:cNvPr id="502" name="フローチャート : 判断 501"/>
        <xdr:cNvSpPr/>
      </xdr:nvSpPr>
      <xdr:spPr>
        <a:xfrm>
          <a:off x="15430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160659</xdr:rowOff>
    </xdr:from>
    <xdr:ext cx="469744" cy="259045"/>
    <xdr:sp macro="" textlink="">
      <xdr:nvSpPr>
        <xdr:cNvPr id="503" name="テキスト ボックス 502"/>
        <xdr:cNvSpPr txBox="1"/>
      </xdr:nvSpPr>
      <xdr:spPr>
        <a:xfrm>
          <a:off x="15246427"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9,651</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44450</xdr:rowOff>
    </xdr:from>
    <xdr:to>
      <xdr:col>21</xdr:col>
      <xdr:colOff>161925</xdr:colOff>
      <xdr:row>39</xdr:row>
      <xdr:rowOff>44450</xdr:rowOff>
    </xdr:to>
    <xdr:cxnSp macro="">
      <xdr:nvCxnSpPr>
        <xdr:cNvPr id="504" name="直線コネクタ 503"/>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9309</xdr:rowOff>
    </xdr:from>
    <xdr:to>
      <xdr:col>21</xdr:col>
      <xdr:colOff>212725</xdr:colOff>
      <xdr:row>38</xdr:row>
      <xdr:rowOff>110909</xdr:rowOff>
    </xdr:to>
    <xdr:sp macro="" textlink="">
      <xdr:nvSpPr>
        <xdr:cNvPr id="505" name="フローチャート : 判断 504"/>
        <xdr:cNvSpPr/>
      </xdr:nvSpPr>
      <xdr:spPr>
        <a:xfrm>
          <a:off x="14541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127436</xdr:rowOff>
    </xdr:from>
    <xdr:ext cx="534377" cy="259045"/>
    <xdr:sp macro="" textlink="">
      <xdr:nvSpPr>
        <xdr:cNvPr id="506" name="テキスト ボックス 505"/>
        <xdr:cNvSpPr txBox="1"/>
      </xdr:nvSpPr>
      <xdr:spPr>
        <a:xfrm>
          <a:off x="14325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12,267</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43714</xdr:rowOff>
    </xdr:from>
    <xdr:to>
      <xdr:col>19</xdr:col>
      <xdr:colOff>644525</xdr:colOff>
      <xdr:row>39</xdr:row>
      <xdr:rowOff>44450</xdr:rowOff>
    </xdr:to>
    <xdr:cxnSp macro="">
      <xdr:nvCxnSpPr>
        <xdr:cNvPr id="507" name="直線コネクタ 506"/>
        <xdr:cNvCxnSpPr/>
      </xdr:nvCxnSpPr>
      <xdr:spPr>
        <a:xfrm>
          <a:off x="12814300" y="6730264"/>
          <a:ext cx="88900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48399</xdr:rowOff>
    </xdr:from>
    <xdr:to>
      <xdr:col>20</xdr:col>
      <xdr:colOff>9525</xdr:colOff>
      <xdr:row>38</xdr:row>
      <xdr:rowOff>149999</xdr:rowOff>
    </xdr:to>
    <xdr:sp macro="" textlink="">
      <xdr:nvSpPr>
        <xdr:cNvPr id="508" name="フローチャート : 判断 507"/>
        <xdr:cNvSpPr/>
      </xdr:nvSpPr>
      <xdr:spPr>
        <a:xfrm>
          <a:off x="13652500" y="656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166527</xdr:rowOff>
    </xdr:from>
    <xdr:ext cx="469744" cy="259045"/>
    <xdr:sp macro="" textlink="">
      <xdr:nvSpPr>
        <xdr:cNvPr id="509" name="テキスト ボックス 508"/>
        <xdr:cNvSpPr txBox="1"/>
      </xdr:nvSpPr>
      <xdr:spPr>
        <a:xfrm>
          <a:off x="13468427" y="63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46419</xdr:rowOff>
    </xdr:from>
    <xdr:to>
      <xdr:col>18</xdr:col>
      <xdr:colOff>492125</xdr:colOff>
      <xdr:row>38</xdr:row>
      <xdr:rowOff>148019</xdr:rowOff>
    </xdr:to>
    <xdr:sp macro="" textlink="">
      <xdr:nvSpPr>
        <xdr:cNvPr id="510" name="フローチャート : 判断 509"/>
        <xdr:cNvSpPr/>
      </xdr:nvSpPr>
      <xdr:spPr>
        <a:xfrm>
          <a:off x="12763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164545</xdr:rowOff>
    </xdr:from>
    <xdr:ext cx="469744" cy="259045"/>
    <xdr:sp macro="" textlink="">
      <xdr:nvSpPr>
        <xdr:cNvPr id="511" name="テキスト ボックス 510"/>
        <xdr:cNvSpPr txBox="1"/>
      </xdr:nvSpPr>
      <xdr:spPr>
        <a:xfrm>
          <a:off x="12579427" y="633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2" name="テキスト ボックス 51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3" name="テキスト ボックス 51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4" name="テキスト ボックス 51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5" name="テキスト ボックス 51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6" name="テキスト ボックス 51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35</xdr:row>
      <xdr:rowOff>9538</xdr:rowOff>
    </xdr:from>
    <xdr:to>
      <xdr:col>23</xdr:col>
      <xdr:colOff>568325</xdr:colOff>
      <xdr:row>35</xdr:row>
      <xdr:rowOff>111138</xdr:rowOff>
    </xdr:to>
    <xdr:sp macro="" textlink="">
      <xdr:nvSpPr>
        <xdr:cNvPr id="517" name="円/楕円 516"/>
        <xdr:cNvSpPr/>
      </xdr:nvSpPr>
      <xdr:spPr>
        <a:xfrm>
          <a:off x="16268700" y="601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32415</xdr:rowOff>
    </xdr:from>
    <xdr:ext cx="534377" cy="259045"/>
    <xdr:sp macro="" textlink="">
      <xdr:nvSpPr>
        <xdr:cNvPr id="518" name="災害復旧事業費該当値テキスト"/>
        <xdr:cNvSpPr txBox="1"/>
      </xdr:nvSpPr>
      <xdr:spPr>
        <a:xfrm>
          <a:off x="16370300" y="586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52,749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156261</xdr:rowOff>
    </xdr:from>
    <xdr:to>
      <xdr:col>22</xdr:col>
      <xdr:colOff>415925</xdr:colOff>
      <xdr:row>39</xdr:row>
      <xdr:rowOff>86411</xdr:rowOff>
    </xdr:to>
    <xdr:sp macro="" textlink="">
      <xdr:nvSpPr>
        <xdr:cNvPr id="519" name="円/楕円 518"/>
        <xdr:cNvSpPr/>
      </xdr:nvSpPr>
      <xdr:spPr>
        <a:xfrm>
          <a:off x="154305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77538</xdr:rowOff>
    </xdr:from>
    <xdr:ext cx="378565" cy="259045"/>
    <xdr:sp macro="" textlink="">
      <xdr:nvSpPr>
        <xdr:cNvPr id="520" name="テキスト ボックス 519"/>
        <xdr:cNvSpPr txBox="1"/>
      </xdr:nvSpPr>
      <xdr:spPr>
        <a:xfrm>
          <a:off x="15292017" y="67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165100</xdr:rowOff>
    </xdr:from>
    <xdr:to>
      <xdr:col>21</xdr:col>
      <xdr:colOff>212725</xdr:colOff>
      <xdr:row>39</xdr:row>
      <xdr:rowOff>95250</xdr:rowOff>
    </xdr:to>
    <xdr:sp macro="" textlink="">
      <xdr:nvSpPr>
        <xdr:cNvPr id="521" name="円/楕円 520"/>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86377</xdr:rowOff>
    </xdr:from>
    <xdr:ext cx="249299" cy="259045"/>
    <xdr:sp macro="" textlink="">
      <xdr:nvSpPr>
        <xdr:cNvPr id="522" name="テキスト ボックス 521"/>
        <xdr:cNvSpPr txBox="1"/>
      </xdr:nvSpPr>
      <xdr:spPr>
        <a:xfrm>
          <a:off x="1446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23" name="円/楕円 522"/>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24" name="テキスト ボックス 523"/>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164364</xdr:rowOff>
    </xdr:from>
    <xdr:to>
      <xdr:col>18</xdr:col>
      <xdr:colOff>492125</xdr:colOff>
      <xdr:row>39</xdr:row>
      <xdr:rowOff>94514</xdr:rowOff>
    </xdr:to>
    <xdr:sp macro="" textlink="">
      <xdr:nvSpPr>
        <xdr:cNvPr id="525" name="円/楕円 524"/>
        <xdr:cNvSpPr/>
      </xdr:nvSpPr>
      <xdr:spPr>
        <a:xfrm>
          <a:off x="12763500" y="667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39</xdr:row>
      <xdr:rowOff>85641</xdr:rowOff>
    </xdr:from>
    <xdr:ext cx="313932" cy="259045"/>
    <xdr:sp macro="" textlink="">
      <xdr:nvSpPr>
        <xdr:cNvPr id="526" name="テキスト ボックス 525"/>
        <xdr:cNvSpPr txBox="1"/>
      </xdr:nvSpPr>
      <xdr:spPr>
        <a:xfrm>
          <a:off x="12657333" y="67721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7" name="正方形/長方形 52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8" name="正方形/長方形 52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9" name="正方形/長方形 52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0" name="正方形/長方形 52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1" name="正方形/長方形 53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2" name="正方形/長方形 53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3" name="正方形/長方形 53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4" name="正方形/長方形 53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5" name="テキスト ボックス 53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6" name="直線コネクタ 53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8" name="テキスト ボックス 53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0" name="テキスト ボックス 53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2" name="直線コネクタ 54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7" name="直線コネクタ 54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9" name="フローチャート : 判断 54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0" name="直線コネクタ 54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1" name="フローチャート : 判断 55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2" name="テキスト ボックス 551"/>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3" name="直線コネクタ 55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4" name="フローチャート : 判断 55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5" name="テキスト ボックス 554"/>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6" name="直線コネクタ 55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7" name="フローチャート : 判断 55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8" name="テキスト ボックス 557"/>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9" name="フローチャート : 判断 55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0" name="テキスト ボックス 559"/>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6" name="円/楕円 56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8" name="円/楕円 56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9" name="テキスト ボックス 568"/>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0" name="円/楕円 56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1" name="テキスト ボックス 570"/>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2" name="円/楕円 57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3" name="テキスト ボックス 572"/>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4" name="円/楕円 57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5" name="テキスト ボックス 574"/>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86" name="直線コネクタ 58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87" name="テキスト ボックス 58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9" name="テキスト ボックス 58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90" name="直線コネクタ 58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91" name="テキスト ボックス 59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123595</xdr:rowOff>
    </xdr:from>
    <xdr:to>
      <xdr:col>23</xdr:col>
      <xdr:colOff>516889</xdr:colOff>
      <xdr:row>77</xdr:row>
      <xdr:rowOff>76344</xdr:rowOff>
    </xdr:to>
    <xdr:cxnSp macro="">
      <xdr:nvCxnSpPr>
        <xdr:cNvPr id="595" name="直線コネクタ 594"/>
        <xdr:cNvCxnSpPr/>
      </xdr:nvCxnSpPr>
      <xdr:spPr>
        <a:xfrm flipV="1">
          <a:off x="16317595" y="12125095"/>
          <a:ext cx="1269" cy="1152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80171</xdr:rowOff>
    </xdr:from>
    <xdr:ext cx="534377" cy="259045"/>
    <xdr:sp macro="" textlink="">
      <xdr:nvSpPr>
        <xdr:cNvPr id="596" name="公債費最小値テキスト"/>
        <xdr:cNvSpPr txBox="1"/>
      </xdr:nvSpPr>
      <xdr:spPr>
        <a:xfrm>
          <a:off x="16370300" y="1328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21,086</a:t>
          </a:r>
          <a:endParaRPr kumimoji="1" lang="ja-JP" altLang="en-US" sz="1000" b="1">
            <a:latin typeface="ＭＳ Ｐゴシック"/>
          </a:endParaRPr>
        </a:p>
      </xdr:txBody>
    </xdr:sp>
    <xdr:clientData/>
  </xdr:oneCellAnchor>
  <xdr:twoCellAnchor>
    <xdr:from>
      <xdr:col>23</xdr:col>
      <xdr:colOff>428625</xdr:colOff>
      <xdr:row>77</xdr:row>
      <xdr:rowOff>76344</xdr:rowOff>
    </xdr:from>
    <xdr:to>
      <xdr:col>23</xdr:col>
      <xdr:colOff>606425</xdr:colOff>
      <xdr:row>77</xdr:row>
      <xdr:rowOff>76344</xdr:rowOff>
    </xdr:to>
    <xdr:cxnSp macro="">
      <xdr:nvCxnSpPr>
        <xdr:cNvPr id="597" name="直線コネクタ 596"/>
        <xdr:cNvCxnSpPr/>
      </xdr:nvCxnSpPr>
      <xdr:spPr>
        <a:xfrm>
          <a:off x="16230600" y="132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70272</xdr:rowOff>
    </xdr:from>
    <xdr:ext cx="599010" cy="259045"/>
    <xdr:sp macro="" textlink="">
      <xdr:nvSpPr>
        <xdr:cNvPr id="598" name="公債費最大値テキスト"/>
        <xdr:cNvSpPr txBox="1"/>
      </xdr:nvSpPr>
      <xdr:spPr>
        <a:xfrm>
          <a:off x="16370300" y="11900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222,818</a:t>
          </a:r>
          <a:endParaRPr kumimoji="1" lang="ja-JP" altLang="en-US" sz="1000" b="1">
            <a:latin typeface="ＭＳ Ｐゴシック"/>
          </a:endParaRPr>
        </a:p>
      </xdr:txBody>
    </xdr:sp>
    <xdr:clientData/>
  </xdr:oneCellAnchor>
  <xdr:twoCellAnchor>
    <xdr:from>
      <xdr:col>23</xdr:col>
      <xdr:colOff>428625</xdr:colOff>
      <xdr:row>70</xdr:row>
      <xdr:rowOff>123595</xdr:rowOff>
    </xdr:from>
    <xdr:to>
      <xdr:col>23</xdr:col>
      <xdr:colOff>606425</xdr:colOff>
      <xdr:row>70</xdr:row>
      <xdr:rowOff>123595</xdr:rowOff>
    </xdr:to>
    <xdr:cxnSp macro="">
      <xdr:nvCxnSpPr>
        <xdr:cNvPr id="599" name="直線コネクタ 598"/>
        <xdr:cNvCxnSpPr/>
      </xdr:nvCxnSpPr>
      <xdr:spPr>
        <a:xfrm>
          <a:off x="16230600" y="1212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170366</xdr:rowOff>
    </xdr:from>
    <xdr:to>
      <xdr:col>23</xdr:col>
      <xdr:colOff>517525</xdr:colOff>
      <xdr:row>77</xdr:row>
      <xdr:rowOff>10838</xdr:rowOff>
    </xdr:to>
    <xdr:cxnSp macro="">
      <xdr:nvCxnSpPr>
        <xdr:cNvPr id="600" name="直線コネクタ 599"/>
        <xdr:cNvCxnSpPr/>
      </xdr:nvCxnSpPr>
      <xdr:spPr>
        <a:xfrm flipV="1">
          <a:off x="15481300" y="13200566"/>
          <a:ext cx="838200" cy="1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100707</xdr:rowOff>
    </xdr:from>
    <xdr:ext cx="534377" cy="259045"/>
    <xdr:sp macro="" textlink="">
      <xdr:nvSpPr>
        <xdr:cNvPr id="601" name="公債費平均値テキスト"/>
        <xdr:cNvSpPr txBox="1"/>
      </xdr:nvSpPr>
      <xdr:spPr>
        <a:xfrm>
          <a:off x="16370300" y="12788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71,937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77830</xdr:rowOff>
    </xdr:from>
    <xdr:to>
      <xdr:col>23</xdr:col>
      <xdr:colOff>568325</xdr:colOff>
      <xdr:row>76</xdr:row>
      <xdr:rowOff>7981</xdr:rowOff>
    </xdr:to>
    <xdr:sp macro="" textlink="">
      <xdr:nvSpPr>
        <xdr:cNvPr id="602" name="フローチャート : 判断 601"/>
        <xdr:cNvSpPr/>
      </xdr:nvSpPr>
      <xdr:spPr>
        <a:xfrm>
          <a:off x="16268700" y="12936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7724</xdr:rowOff>
    </xdr:from>
    <xdr:to>
      <xdr:col>22</xdr:col>
      <xdr:colOff>365125</xdr:colOff>
      <xdr:row>77</xdr:row>
      <xdr:rowOff>10838</xdr:rowOff>
    </xdr:to>
    <xdr:cxnSp macro="">
      <xdr:nvCxnSpPr>
        <xdr:cNvPr id="603" name="直線コネクタ 602"/>
        <xdr:cNvCxnSpPr/>
      </xdr:nvCxnSpPr>
      <xdr:spPr>
        <a:xfrm>
          <a:off x="14592300" y="13209374"/>
          <a:ext cx="889000" cy="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102719</xdr:rowOff>
    </xdr:from>
    <xdr:to>
      <xdr:col>22</xdr:col>
      <xdr:colOff>415925</xdr:colOff>
      <xdr:row>76</xdr:row>
      <xdr:rowOff>32869</xdr:rowOff>
    </xdr:to>
    <xdr:sp macro="" textlink="">
      <xdr:nvSpPr>
        <xdr:cNvPr id="604" name="フローチャート : 判断 603"/>
        <xdr:cNvSpPr/>
      </xdr:nvSpPr>
      <xdr:spPr>
        <a:xfrm>
          <a:off x="15430500" y="129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49396</xdr:rowOff>
    </xdr:from>
    <xdr:ext cx="534377" cy="259045"/>
    <xdr:sp macro="" textlink="">
      <xdr:nvSpPr>
        <xdr:cNvPr id="605" name="テキスト ボックス 604"/>
        <xdr:cNvSpPr txBox="1"/>
      </xdr:nvSpPr>
      <xdr:spPr>
        <a:xfrm>
          <a:off x="15214111" y="1273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7724</xdr:rowOff>
    </xdr:from>
    <xdr:to>
      <xdr:col>21</xdr:col>
      <xdr:colOff>161925</xdr:colOff>
      <xdr:row>77</xdr:row>
      <xdr:rowOff>28761</xdr:rowOff>
    </xdr:to>
    <xdr:cxnSp macro="">
      <xdr:nvCxnSpPr>
        <xdr:cNvPr id="606" name="直線コネクタ 605"/>
        <xdr:cNvCxnSpPr/>
      </xdr:nvCxnSpPr>
      <xdr:spPr>
        <a:xfrm flipV="1">
          <a:off x="13703300" y="13209374"/>
          <a:ext cx="889000" cy="2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82459</xdr:rowOff>
    </xdr:from>
    <xdr:to>
      <xdr:col>21</xdr:col>
      <xdr:colOff>212725</xdr:colOff>
      <xdr:row>76</xdr:row>
      <xdr:rowOff>12610</xdr:rowOff>
    </xdr:to>
    <xdr:sp macro="" textlink="">
      <xdr:nvSpPr>
        <xdr:cNvPr id="607" name="フローチャート : 判断 606"/>
        <xdr:cNvSpPr/>
      </xdr:nvSpPr>
      <xdr:spPr>
        <a:xfrm>
          <a:off x="14541500" y="129412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29136</xdr:rowOff>
    </xdr:from>
    <xdr:ext cx="534377" cy="259045"/>
    <xdr:sp macro="" textlink="">
      <xdr:nvSpPr>
        <xdr:cNvPr id="608" name="テキスト ボックス 607"/>
        <xdr:cNvSpPr txBox="1"/>
      </xdr:nvSpPr>
      <xdr:spPr>
        <a:xfrm>
          <a:off x="14325111" y="1271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71,127</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28761</xdr:rowOff>
    </xdr:from>
    <xdr:to>
      <xdr:col>19</xdr:col>
      <xdr:colOff>644525</xdr:colOff>
      <xdr:row>77</xdr:row>
      <xdr:rowOff>37928</xdr:rowOff>
    </xdr:to>
    <xdr:cxnSp macro="">
      <xdr:nvCxnSpPr>
        <xdr:cNvPr id="609" name="直線コネクタ 608"/>
        <xdr:cNvCxnSpPr/>
      </xdr:nvCxnSpPr>
      <xdr:spPr>
        <a:xfrm flipV="1">
          <a:off x="12814300" y="13230411"/>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69355</xdr:rowOff>
    </xdr:from>
    <xdr:to>
      <xdr:col>20</xdr:col>
      <xdr:colOff>9525</xdr:colOff>
      <xdr:row>75</xdr:row>
      <xdr:rowOff>170954</xdr:rowOff>
    </xdr:to>
    <xdr:sp macro="" textlink="">
      <xdr:nvSpPr>
        <xdr:cNvPr id="610" name="フローチャート : 判断 609"/>
        <xdr:cNvSpPr/>
      </xdr:nvSpPr>
      <xdr:spPr>
        <a:xfrm>
          <a:off x="13652500" y="129281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16032</xdr:rowOff>
    </xdr:from>
    <xdr:ext cx="534377" cy="259045"/>
    <xdr:sp macro="" textlink="">
      <xdr:nvSpPr>
        <xdr:cNvPr id="611" name="テキスト ボックス 610"/>
        <xdr:cNvSpPr txBox="1"/>
      </xdr:nvSpPr>
      <xdr:spPr>
        <a:xfrm>
          <a:off x="13436111" y="127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73,420</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56736</xdr:rowOff>
    </xdr:from>
    <xdr:to>
      <xdr:col>18</xdr:col>
      <xdr:colOff>492125</xdr:colOff>
      <xdr:row>75</xdr:row>
      <xdr:rowOff>158336</xdr:rowOff>
    </xdr:to>
    <xdr:sp macro="" textlink="">
      <xdr:nvSpPr>
        <xdr:cNvPr id="612" name="フローチャート : 判断 611"/>
        <xdr:cNvSpPr/>
      </xdr:nvSpPr>
      <xdr:spPr>
        <a:xfrm>
          <a:off x="12763500" y="1291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3413</xdr:rowOff>
    </xdr:from>
    <xdr:ext cx="534377" cy="259045"/>
    <xdr:sp macro="" textlink="">
      <xdr:nvSpPr>
        <xdr:cNvPr id="613" name="テキスト ボックス 612"/>
        <xdr:cNvSpPr txBox="1"/>
      </xdr:nvSpPr>
      <xdr:spPr>
        <a:xfrm>
          <a:off x="12547111" y="1269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75,628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119566</xdr:rowOff>
    </xdr:from>
    <xdr:to>
      <xdr:col>23</xdr:col>
      <xdr:colOff>568325</xdr:colOff>
      <xdr:row>77</xdr:row>
      <xdr:rowOff>49716</xdr:rowOff>
    </xdr:to>
    <xdr:sp macro="" textlink="">
      <xdr:nvSpPr>
        <xdr:cNvPr id="619" name="円/楕円 618"/>
        <xdr:cNvSpPr/>
      </xdr:nvSpPr>
      <xdr:spPr>
        <a:xfrm>
          <a:off x="16268700" y="1314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34493</xdr:rowOff>
    </xdr:from>
    <xdr:ext cx="534377" cy="259045"/>
    <xdr:sp macro="" textlink="">
      <xdr:nvSpPr>
        <xdr:cNvPr id="620" name="公債費該当値テキスト"/>
        <xdr:cNvSpPr txBox="1"/>
      </xdr:nvSpPr>
      <xdr:spPr>
        <a:xfrm>
          <a:off x="16370300" y="1306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34,634</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131488</xdr:rowOff>
    </xdr:from>
    <xdr:to>
      <xdr:col>22</xdr:col>
      <xdr:colOff>415925</xdr:colOff>
      <xdr:row>77</xdr:row>
      <xdr:rowOff>61638</xdr:rowOff>
    </xdr:to>
    <xdr:sp macro="" textlink="">
      <xdr:nvSpPr>
        <xdr:cNvPr id="621" name="円/楕円 620"/>
        <xdr:cNvSpPr/>
      </xdr:nvSpPr>
      <xdr:spPr>
        <a:xfrm>
          <a:off x="15430500" y="1316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52765</xdr:rowOff>
    </xdr:from>
    <xdr:ext cx="534377" cy="259045"/>
    <xdr:sp macro="" textlink="">
      <xdr:nvSpPr>
        <xdr:cNvPr id="622" name="テキスト ボックス 621"/>
        <xdr:cNvSpPr txBox="1"/>
      </xdr:nvSpPr>
      <xdr:spPr>
        <a:xfrm>
          <a:off x="15214111" y="1325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32,548</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128374</xdr:rowOff>
    </xdr:from>
    <xdr:to>
      <xdr:col>21</xdr:col>
      <xdr:colOff>212725</xdr:colOff>
      <xdr:row>77</xdr:row>
      <xdr:rowOff>58524</xdr:rowOff>
    </xdr:to>
    <xdr:sp macro="" textlink="">
      <xdr:nvSpPr>
        <xdr:cNvPr id="623" name="円/楕円 622"/>
        <xdr:cNvSpPr/>
      </xdr:nvSpPr>
      <xdr:spPr>
        <a:xfrm>
          <a:off x="14541500" y="1315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49651</xdr:rowOff>
    </xdr:from>
    <xdr:ext cx="534377" cy="259045"/>
    <xdr:sp macro="" textlink="">
      <xdr:nvSpPr>
        <xdr:cNvPr id="624" name="テキスト ボックス 623"/>
        <xdr:cNvSpPr txBox="1"/>
      </xdr:nvSpPr>
      <xdr:spPr>
        <a:xfrm>
          <a:off x="14325111" y="1325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33,093</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149411</xdr:rowOff>
    </xdr:from>
    <xdr:to>
      <xdr:col>20</xdr:col>
      <xdr:colOff>9525</xdr:colOff>
      <xdr:row>77</xdr:row>
      <xdr:rowOff>79561</xdr:rowOff>
    </xdr:to>
    <xdr:sp macro="" textlink="">
      <xdr:nvSpPr>
        <xdr:cNvPr id="625" name="円/楕円 624"/>
        <xdr:cNvSpPr/>
      </xdr:nvSpPr>
      <xdr:spPr>
        <a:xfrm>
          <a:off x="13652500" y="1317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70688</xdr:rowOff>
    </xdr:from>
    <xdr:ext cx="534377" cy="259045"/>
    <xdr:sp macro="" textlink="">
      <xdr:nvSpPr>
        <xdr:cNvPr id="626" name="テキスト ボックス 625"/>
        <xdr:cNvSpPr txBox="1"/>
      </xdr:nvSpPr>
      <xdr:spPr>
        <a:xfrm>
          <a:off x="13436111" y="1327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29,412</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158578</xdr:rowOff>
    </xdr:from>
    <xdr:to>
      <xdr:col>18</xdr:col>
      <xdr:colOff>492125</xdr:colOff>
      <xdr:row>77</xdr:row>
      <xdr:rowOff>88728</xdr:rowOff>
    </xdr:to>
    <xdr:sp macro="" textlink="">
      <xdr:nvSpPr>
        <xdr:cNvPr id="627" name="円/楕円 626"/>
        <xdr:cNvSpPr/>
      </xdr:nvSpPr>
      <xdr:spPr>
        <a:xfrm>
          <a:off x="12763500" y="1318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79855</xdr:rowOff>
    </xdr:from>
    <xdr:ext cx="534377" cy="259045"/>
    <xdr:sp macro="" textlink="">
      <xdr:nvSpPr>
        <xdr:cNvPr id="628" name="テキスト ボックス 627"/>
        <xdr:cNvSpPr txBox="1"/>
      </xdr:nvSpPr>
      <xdr:spPr>
        <a:xfrm>
          <a:off x="12547111" y="1328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27,808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39" name="直線コネクタ 63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0" name="テキスト ボックス 63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1" name="直線コネクタ 64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2" name="テキスト ボックス 64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3" name="直線コネクタ 64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4" name="テキスト ボックス 64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5" name="直線コネクタ 64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46" name="テキスト ボックス 64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8" name="テキスト ボックス 64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92</xdr:row>
      <xdr:rowOff>8640</xdr:rowOff>
    </xdr:from>
    <xdr:to>
      <xdr:col>23</xdr:col>
      <xdr:colOff>516889</xdr:colOff>
      <xdr:row>98</xdr:row>
      <xdr:rowOff>138906</xdr:rowOff>
    </xdr:to>
    <xdr:cxnSp macro="">
      <xdr:nvCxnSpPr>
        <xdr:cNvPr id="650" name="直線コネクタ 649"/>
        <xdr:cNvCxnSpPr/>
      </xdr:nvCxnSpPr>
      <xdr:spPr>
        <a:xfrm flipV="1">
          <a:off x="16317595" y="15782040"/>
          <a:ext cx="1269" cy="1158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142733</xdr:rowOff>
    </xdr:from>
    <xdr:ext cx="378565" cy="259045"/>
    <xdr:sp macro="" textlink="">
      <xdr:nvSpPr>
        <xdr:cNvPr id="651" name="積立金最小値テキスト"/>
        <xdr:cNvSpPr txBox="1"/>
      </xdr:nvSpPr>
      <xdr:spPr>
        <a:xfrm>
          <a:off x="16370300" y="16944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a:t>
          </a:r>
          <a:endParaRPr kumimoji="1" lang="ja-JP" altLang="en-US" sz="1000" b="1">
            <a:latin typeface="ＭＳ Ｐゴシック"/>
          </a:endParaRPr>
        </a:p>
      </xdr:txBody>
    </xdr:sp>
    <xdr:clientData/>
  </xdr:oneCellAnchor>
  <xdr:twoCellAnchor>
    <xdr:from>
      <xdr:col>23</xdr:col>
      <xdr:colOff>428625</xdr:colOff>
      <xdr:row>98</xdr:row>
      <xdr:rowOff>138906</xdr:rowOff>
    </xdr:from>
    <xdr:to>
      <xdr:col>23</xdr:col>
      <xdr:colOff>606425</xdr:colOff>
      <xdr:row>98</xdr:row>
      <xdr:rowOff>138906</xdr:rowOff>
    </xdr:to>
    <xdr:cxnSp macro="">
      <xdr:nvCxnSpPr>
        <xdr:cNvPr id="652" name="直線コネクタ 651"/>
        <xdr:cNvCxnSpPr/>
      </xdr:nvCxnSpPr>
      <xdr:spPr>
        <a:xfrm>
          <a:off x="16230600" y="169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126767</xdr:rowOff>
    </xdr:from>
    <xdr:ext cx="599010" cy="259045"/>
    <xdr:sp macro="" textlink="">
      <xdr:nvSpPr>
        <xdr:cNvPr id="653" name="積立金最大値テキスト"/>
        <xdr:cNvSpPr txBox="1"/>
      </xdr:nvSpPr>
      <xdr:spPr>
        <a:xfrm>
          <a:off x="16370300" y="15557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507,332</a:t>
          </a:r>
          <a:endParaRPr kumimoji="1" lang="ja-JP" altLang="en-US" sz="1000" b="1">
            <a:latin typeface="ＭＳ Ｐゴシック"/>
          </a:endParaRPr>
        </a:p>
      </xdr:txBody>
    </xdr:sp>
    <xdr:clientData/>
  </xdr:oneCellAnchor>
  <xdr:twoCellAnchor>
    <xdr:from>
      <xdr:col>23</xdr:col>
      <xdr:colOff>428625</xdr:colOff>
      <xdr:row>92</xdr:row>
      <xdr:rowOff>8640</xdr:rowOff>
    </xdr:from>
    <xdr:to>
      <xdr:col>23</xdr:col>
      <xdr:colOff>606425</xdr:colOff>
      <xdr:row>92</xdr:row>
      <xdr:rowOff>8640</xdr:rowOff>
    </xdr:to>
    <xdr:cxnSp macro="">
      <xdr:nvCxnSpPr>
        <xdr:cNvPr id="654" name="直線コネクタ 653"/>
        <xdr:cNvCxnSpPr/>
      </xdr:nvCxnSpPr>
      <xdr:spPr>
        <a:xfrm>
          <a:off x="16230600" y="1578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86660</xdr:rowOff>
    </xdr:from>
    <xdr:to>
      <xdr:col>23</xdr:col>
      <xdr:colOff>517525</xdr:colOff>
      <xdr:row>98</xdr:row>
      <xdr:rowOff>96256</xdr:rowOff>
    </xdr:to>
    <xdr:cxnSp macro="">
      <xdr:nvCxnSpPr>
        <xdr:cNvPr id="655" name="直線コネクタ 654"/>
        <xdr:cNvCxnSpPr/>
      </xdr:nvCxnSpPr>
      <xdr:spPr>
        <a:xfrm flipV="1">
          <a:off x="15481300" y="16888760"/>
          <a:ext cx="838200" cy="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169947</xdr:rowOff>
    </xdr:from>
    <xdr:ext cx="534377" cy="259045"/>
    <xdr:sp macro="" textlink="">
      <xdr:nvSpPr>
        <xdr:cNvPr id="656" name="積立金平均値テキスト"/>
        <xdr:cNvSpPr txBox="1"/>
      </xdr:nvSpPr>
      <xdr:spPr>
        <a:xfrm>
          <a:off x="16370300" y="16629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49,554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147070</xdr:rowOff>
    </xdr:from>
    <xdr:to>
      <xdr:col>23</xdr:col>
      <xdr:colOff>568325</xdr:colOff>
      <xdr:row>98</xdr:row>
      <xdr:rowOff>77220</xdr:rowOff>
    </xdr:to>
    <xdr:sp macro="" textlink="">
      <xdr:nvSpPr>
        <xdr:cNvPr id="657" name="フローチャート : 判断 656"/>
        <xdr:cNvSpPr/>
      </xdr:nvSpPr>
      <xdr:spPr>
        <a:xfrm>
          <a:off x="162687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96256</xdr:rowOff>
    </xdr:from>
    <xdr:to>
      <xdr:col>22</xdr:col>
      <xdr:colOff>365125</xdr:colOff>
      <xdr:row>98</xdr:row>
      <xdr:rowOff>102140</xdr:rowOff>
    </xdr:to>
    <xdr:cxnSp macro="">
      <xdr:nvCxnSpPr>
        <xdr:cNvPr id="658" name="直線コネクタ 657"/>
        <xdr:cNvCxnSpPr/>
      </xdr:nvCxnSpPr>
      <xdr:spPr>
        <a:xfrm flipV="1">
          <a:off x="14592300" y="16898356"/>
          <a:ext cx="889000" cy="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154967</xdr:rowOff>
    </xdr:from>
    <xdr:to>
      <xdr:col>22</xdr:col>
      <xdr:colOff>415925</xdr:colOff>
      <xdr:row>98</xdr:row>
      <xdr:rowOff>85117</xdr:rowOff>
    </xdr:to>
    <xdr:sp macro="" textlink="">
      <xdr:nvSpPr>
        <xdr:cNvPr id="659" name="フローチャート : 判断 658"/>
        <xdr:cNvSpPr/>
      </xdr:nvSpPr>
      <xdr:spPr>
        <a:xfrm>
          <a:off x="15430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101644</xdr:rowOff>
    </xdr:from>
    <xdr:ext cx="534377" cy="259045"/>
    <xdr:sp macro="" textlink="">
      <xdr:nvSpPr>
        <xdr:cNvPr id="660" name="テキスト ボックス 659"/>
        <xdr:cNvSpPr txBox="1"/>
      </xdr:nvSpPr>
      <xdr:spPr>
        <a:xfrm>
          <a:off x="15214111" y="165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46,099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102140</xdr:rowOff>
    </xdr:from>
    <xdr:to>
      <xdr:col>21</xdr:col>
      <xdr:colOff>161925</xdr:colOff>
      <xdr:row>98</xdr:row>
      <xdr:rowOff>108800</xdr:rowOff>
    </xdr:to>
    <xdr:cxnSp macro="">
      <xdr:nvCxnSpPr>
        <xdr:cNvPr id="661" name="直線コネクタ 660"/>
        <xdr:cNvCxnSpPr/>
      </xdr:nvCxnSpPr>
      <xdr:spPr>
        <a:xfrm flipV="1">
          <a:off x="13703300" y="16904240"/>
          <a:ext cx="889000" cy="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27043</xdr:rowOff>
    </xdr:from>
    <xdr:to>
      <xdr:col>21</xdr:col>
      <xdr:colOff>212725</xdr:colOff>
      <xdr:row>97</xdr:row>
      <xdr:rowOff>128643</xdr:rowOff>
    </xdr:to>
    <xdr:sp macro="" textlink="">
      <xdr:nvSpPr>
        <xdr:cNvPr id="662" name="フローチャート : 判断 661"/>
        <xdr:cNvSpPr/>
      </xdr:nvSpPr>
      <xdr:spPr>
        <a:xfrm>
          <a:off x="14541500" y="166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145170</xdr:rowOff>
    </xdr:from>
    <xdr:ext cx="599010" cy="259045"/>
    <xdr:sp macro="" textlink="">
      <xdr:nvSpPr>
        <xdr:cNvPr id="663" name="テキスト ボックス 662"/>
        <xdr:cNvSpPr txBox="1"/>
      </xdr:nvSpPr>
      <xdr:spPr>
        <a:xfrm>
          <a:off x="14292794" y="16432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102,059</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66894</xdr:rowOff>
    </xdr:from>
    <xdr:to>
      <xdr:col>19</xdr:col>
      <xdr:colOff>644525</xdr:colOff>
      <xdr:row>98</xdr:row>
      <xdr:rowOff>108800</xdr:rowOff>
    </xdr:to>
    <xdr:cxnSp macro="">
      <xdr:nvCxnSpPr>
        <xdr:cNvPr id="664" name="直線コネクタ 663"/>
        <xdr:cNvCxnSpPr/>
      </xdr:nvCxnSpPr>
      <xdr:spPr>
        <a:xfrm>
          <a:off x="12814300" y="16868994"/>
          <a:ext cx="889000" cy="4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166791</xdr:rowOff>
    </xdr:from>
    <xdr:to>
      <xdr:col>20</xdr:col>
      <xdr:colOff>9525</xdr:colOff>
      <xdr:row>98</xdr:row>
      <xdr:rowOff>96941</xdr:rowOff>
    </xdr:to>
    <xdr:sp macro="" textlink="">
      <xdr:nvSpPr>
        <xdr:cNvPr id="665" name="フローチャート : 判断 664"/>
        <xdr:cNvSpPr/>
      </xdr:nvSpPr>
      <xdr:spPr>
        <a:xfrm>
          <a:off x="13652500" y="1679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113468</xdr:rowOff>
    </xdr:from>
    <xdr:ext cx="534377" cy="259045"/>
    <xdr:sp macro="" textlink="">
      <xdr:nvSpPr>
        <xdr:cNvPr id="666" name="テキスト ボックス 665"/>
        <xdr:cNvSpPr txBox="1"/>
      </xdr:nvSpPr>
      <xdr:spPr>
        <a:xfrm>
          <a:off x="13436111" y="1657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168049</xdr:rowOff>
    </xdr:from>
    <xdr:to>
      <xdr:col>18</xdr:col>
      <xdr:colOff>492125</xdr:colOff>
      <xdr:row>98</xdr:row>
      <xdr:rowOff>98199</xdr:rowOff>
    </xdr:to>
    <xdr:sp macro="" textlink="">
      <xdr:nvSpPr>
        <xdr:cNvPr id="667" name="フローチャート : 判断 666"/>
        <xdr:cNvSpPr/>
      </xdr:nvSpPr>
      <xdr:spPr>
        <a:xfrm>
          <a:off x="12763500" y="16798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114726</xdr:rowOff>
    </xdr:from>
    <xdr:ext cx="534377" cy="259045"/>
    <xdr:sp macro="" textlink="">
      <xdr:nvSpPr>
        <xdr:cNvPr id="668" name="テキスト ボックス 667"/>
        <xdr:cNvSpPr txBox="1"/>
      </xdr:nvSpPr>
      <xdr:spPr>
        <a:xfrm>
          <a:off x="12547111" y="1657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40,377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35860</xdr:rowOff>
    </xdr:from>
    <xdr:to>
      <xdr:col>23</xdr:col>
      <xdr:colOff>568325</xdr:colOff>
      <xdr:row>98</xdr:row>
      <xdr:rowOff>137460</xdr:rowOff>
    </xdr:to>
    <xdr:sp macro="" textlink="">
      <xdr:nvSpPr>
        <xdr:cNvPr id="674" name="円/楕円 673"/>
        <xdr:cNvSpPr/>
      </xdr:nvSpPr>
      <xdr:spPr>
        <a:xfrm>
          <a:off x="16268700" y="168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125496</xdr:rowOff>
    </xdr:from>
    <xdr:ext cx="534377" cy="259045"/>
    <xdr:sp macro="" textlink="">
      <xdr:nvSpPr>
        <xdr:cNvPr id="675" name="積立金該当値テキスト"/>
        <xdr:cNvSpPr txBox="1"/>
      </xdr:nvSpPr>
      <xdr:spPr>
        <a:xfrm>
          <a:off x="16370300" y="1675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23,202</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45456</xdr:rowOff>
    </xdr:from>
    <xdr:to>
      <xdr:col>22</xdr:col>
      <xdr:colOff>415925</xdr:colOff>
      <xdr:row>98</xdr:row>
      <xdr:rowOff>147056</xdr:rowOff>
    </xdr:to>
    <xdr:sp macro="" textlink="">
      <xdr:nvSpPr>
        <xdr:cNvPr id="676" name="円/楕円 675"/>
        <xdr:cNvSpPr/>
      </xdr:nvSpPr>
      <xdr:spPr>
        <a:xfrm>
          <a:off x="15430500" y="1684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138183</xdr:rowOff>
    </xdr:from>
    <xdr:ext cx="534377" cy="259045"/>
    <xdr:sp macro="" textlink="">
      <xdr:nvSpPr>
        <xdr:cNvPr id="677" name="テキスト ボックス 676"/>
        <xdr:cNvSpPr txBox="1"/>
      </xdr:nvSpPr>
      <xdr:spPr>
        <a:xfrm>
          <a:off x="15214111" y="1694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19,004</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51340</xdr:rowOff>
    </xdr:from>
    <xdr:to>
      <xdr:col>21</xdr:col>
      <xdr:colOff>212725</xdr:colOff>
      <xdr:row>98</xdr:row>
      <xdr:rowOff>152940</xdr:rowOff>
    </xdr:to>
    <xdr:sp macro="" textlink="">
      <xdr:nvSpPr>
        <xdr:cNvPr id="678" name="円/楕円 677"/>
        <xdr:cNvSpPr/>
      </xdr:nvSpPr>
      <xdr:spPr>
        <a:xfrm>
          <a:off x="14541500" y="1685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144067</xdr:rowOff>
    </xdr:from>
    <xdr:ext cx="534377" cy="259045"/>
    <xdr:sp macro="" textlink="">
      <xdr:nvSpPr>
        <xdr:cNvPr id="679" name="テキスト ボックス 678"/>
        <xdr:cNvSpPr txBox="1"/>
      </xdr:nvSpPr>
      <xdr:spPr>
        <a:xfrm>
          <a:off x="14325111" y="1694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16,431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58000</xdr:rowOff>
    </xdr:from>
    <xdr:to>
      <xdr:col>20</xdr:col>
      <xdr:colOff>9525</xdr:colOff>
      <xdr:row>98</xdr:row>
      <xdr:rowOff>159600</xdr:rowOff>
    </xdr:to>
    <xdr:sp macro="" textlink="">
      <xdr:nvSpPr>
        <xdr:cNvPr id="680" name="円/楕円 679"/>
        <xdr:cNvSpPr/>
      </xdr:nvSpPr>
      <xdr:spPr>
        <a:xfrm>
          <a:off x="13652500" y="168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150727</xdr:rowOff>
    </xdr:from>
    <xdr:ext cx="534377" cy="259045"/>
    <xdr:sp macro="" textlink="">
      <xdr:nvSpPr>
        <xdr:cNvPr id="681" name="テキスト ボックス 680"/>
        <xdr:cNvSpPr txBox="1"/>
      </xdr:nvSpPr>
      <xdr:spPr>
        <a:xfrm>
          <a:off x="13436111" y="1695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13,517</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16094</xdr:rowOff>
    </xdr:from>
    <xdr:to>
      <xdr:col>18</xdr:col>
      <xdr:colOff>492125</xdr:colOff>
      <xdr:row>98</xdr:row>
      <xdr:rowOff>117694</xdr:rowOff>
    </xdr:to>
    <xdr:sp macro="" textlink="">
      <xdr:nvSpPr>
        <xdr:cNvPr id="682" name="円/楕円 681"/>
        <xdr:cNvSpPr/>
      </xdr:nvSpPr>
      <xdr:spPr>
        <a:xfrm>
          <a:off x="12763500" y="1681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108821</xdr:rowOff>
    </xdr:from>
    <xdr:ext cx="534377" cy="259045"/>
    <xdr:sp macro="" textlink="">
      <xdr:nvSpPr>
        <xdr:cNvPr id="683" name="テキスト ボックス 682"/>
        <xdr:cNvSpPr txBox="1"/>
      </xdr:nvSpPr>
      <xdr:spPr>
        <a:xfrm>
          <a:off x="12547111" y="1691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31,849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4" name="直線コネクタ 69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5" name="テキスト ボックス 69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6" name="直線コネクタ 69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7" name="テキスト ボックス 69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8" name="直線コネクタ 69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99" name="テキスト ボックス 69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0" name="直線コネクタ 69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01" name="テキスト ボックス 70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2" name="直線コネクタ 70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3" name="テキスト ボックス 70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4" name="直線コネクタ 70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5" name="テキスト ボックス 70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61214</xdr:rowOff>
    </xdr:from>
    <xdr:to>
      <xdr:col>32</xdr:col>
      <xdr:colOff>186689</xdr:colOff>
      <xdr:row>39</xdr:row>
      <xdr:rowOff>44450</xdr:rowOff>
    </xdr:to>
    <xdr:cxnSp macro="">
      <xdr:nvCxnSpPr>
        <xdr:cNvPr id="707" name="直線コネクタ 706"/>
        <xdr:cNvCxnSpPr/>
      </xdr:nvCxnSpPr>
      <xdr:spPr>
        <a:xfrm flipV="1">
          <a:off x="22159595" y="5204714"/>
          <a:ext cx="1269" cy="152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9" name="直線コネクタ 70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7891</xdr:rowOff>
    </xdr:from>
    <xdr:ext cx="534377" cy="259045"/>
    <xdr:sp macro="" textlink="">
      <xdr:nvSpPr>
        <xdr:cNvPr id="710" name="投資及び出資金最大値テキスト"/>
        <xdr:cNvSpPr txBox="1"/>
      </xdr:nvSpPr>
      <xdr:spPr>
        <a:xfrm>
          <a:off x="22212300" y="49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12,018</a:t>
          </a:r>
          <a:endParaRPr kumimoji="1" lang="ja-JP" altLang="en-US" sz="1000" b="1">
            <a:latin typeface="ＭＳ Ｐゴシック"/>
          </a:endParaRPr>
        </a:p>
      </xdr:txBody>
    </xdr:sp>
    <xdr:clientData/>
  </xdr:oneCellAnchor>
  <xdr:twoCellAnchor>
    <xdr:from>
      <xdr:col>32</xdr:col>
      <xdr:colOff>98425</xdr:colOff>
      <xdr:row>30</xdr:row>
      <xdr:rowOff>61214</xdr:rowOff>
    </xdr:from>
    <xdr:to>
      <xdr:col>32</xdr:col>
      <xdr:colOff>276225</xdr:colOff>
      <xdr:row>30</xdr:row>
      <xdr:rowOff>61214</xdr:rowOff>
    </xdr:to>
    <xdr:cxnSp macro="">
      <xdr:nvCxnSpPr>
        <xdr:cNvPr id="711" name="直線コネクタ 710"/>
        <xdr:cNvCxnSpPr/>
      </xdr:nvCxnSpPr>
      <xdr:spPr>
        <a:xfrm>
          <a:off x="22072600" y="520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2" name="直線コネクタ 71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58183</xdr:rowOff>
    </xdr:from>
    <xdr:ext cx="469744" cy="259045"/>
    <xdr:sp macro="" textlink="">
      <xdr:nvSpPr>
        <xdr:cNvPr id="713" name="投資及び出資金平均値テキスト"/>
        <xdr:cNvSpPr txBox="1"/>
      </xdr:nvSpPr>
      <xdr:spPr>
        <a:xfrm>
          <a:off x="22212300" y="64018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35306</xdr:rowOff>
    </xdr:from>
    <xdr:to>
      <xdr:col>32</xdr:col>
      <xdr:colOff>238125</xdr:colOff>
      <xdr:row>38</xdr:row>
      <xdr:rowOff>136906</xdr:rowOff>
    </xdr:to>
    <xdr:sp macro="" textlink="">
      <xdr:nvSpPr>
        <xdr:cNvPr id="714" name="フローチャート : 判断 713"/>
        <xdr:cNvSpPr/>
      </xdr:nvSpPr>
      <xdr:spPr>
        <a:xfrm>
          <a:off x="22110700" y="655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5" name="直線コネクタ 71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50546</xdr:rowOff>
    </xdr:from>
    <xdr:to>
      <xdr:col>31</xdr:col>
      <xdr:colOff>85725</xdr:colOff>
      <xdr:row>38</xdr:row>
      <xdr:rowOff>152146</xdr:rowOff>
    </xdr:to>
    <xdr:sp macro="" textlink="">
      <xdr:nvSpPr>
        <xdr:cNvPr id="716" name="フローチャート : 判断 715"/>
        <xdr:cNvSpPr/>
      </xdr:nvSpPr>
      <xdr:spPr>
        <a:xfrm>
          <a:off x="21272500" y="656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168673</xdr:rowOff>
    </xdr:from>
    <xdr:ext cx="378565" cy="259045"/>
    <xdr:sp macro="" textlink="">
      <xdr:nvSpPr>
        <xdr:cNvPr id="717" name="テキスト ボックス 716"/>
        <xdr:cNvSpPr txBox="1"/>
      </xdr:nvSpPr>
      <xdr:spPr>
        <a:xfrm>
          <a:off x="21134017" y="6340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8" name="直線コネクタ 71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24130</xdr:rowOff>
    </xdr:from>
    <xdr:to>
      <xdr:col>29</xdr:col>
      <xdr:colOff>568325</xdr:colOff>
      <xdr:row>38</xdr:row>
      <xdr:rowOff>125730</xdr:rowOff>
    </xdr:to>
    <xdr:sp macro="" textlink="">
      <xdr:nvSpPr>
        <xdr:cNvPr id="719" name="フローチャート : 判断 718"/>
        <xdr:cNvSpPr/>
      </xdr:nvSpPr>
      <xdr:spPr>
        <a:xfrm>
          <a:off x="20383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142257</xdr:rowOff>
    </xdr:from>
    <xdr:ext cx="469744" cy="259045"/>
    <xdr:sp macro="" textlink="">
      <xdr:nvSpPr>
        <xdr:cNvPr id="720" name="テキスト ボックス 719"/>
        <xdr:cNvSpPr txBox="1"/>
      </xdr:nvSpPr>
      <xdr:spPr>
        <a:xfrm>
          <a:off x="20199427" y="631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1" name="直線コネクタ 72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135001</xdr:rowOff>
    </xdr:from>
    <xdr:to>
      <xdr:col>28</xdr:col>
      <xdr:colOff>365125</xdr:colOff>
      <xdr:row>38</xdr:row>
      <xdr:rowOff>65151</xdr:rowOff>
    </xdr:to>
    <xdr:sp macro="" textlink="">
      <xdr:nvSpPr>
        <xdr:cNvPr id="722" name="フローチャート : 判断 721"/>
        <xdr:cNvSpPr/>
      </xdr:nvSpPr>
      <xdr:spPr>
        <a:xfrm>
          <a:off x="19494500" y="647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81678</xdr:rowOff>
    </xdr:from>
    <xdr:ext cx="469744" cy="259045"/>
    <xdr:sp macro="" textlink="">
      <xdr:nvSpPr>
        <xdr:cNvPr id="723" name="テキスト ボックス 722"/>
        <xdr:cNvSpPr txBox="1"/>
      </xdr:nvSpPr>
      <xdr:spPr>
        <a:xfrm>
          <a:off x="19310427" y="6253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1,587</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168275</xdr:rowOff>
    </xdr:from>
    <xdr:to>
      <xdr:col>27</xdr:col>
      <xdr:colOff>161925</xdr:colOff>
      <xdr:row>38</xdr:row>
      <xdr:rowOff>98425</xdr:rowOff>
    </xdr:to>
    <xdr:sp macro="" textlink="">
      <xdr:nvSpPr>
        <xdr:cNvPr id="724" name="フローチャート : 判断 723"/>
        <xdr:cNvSpPr/>
      </xdr:nvSpPr>
      <xdr:spPr>
        <a:xfrm>
          <a:off x="18605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114952</xdr:rowOff>
    </xdr:from>
    <xdr:ext cx="469744" cy="259045"/>
    <xdr:sp macro="" textlink="">
      <xdr:nvSpPr>
        <xdr:cNvPr id="725" name="テキスト ボックス 724"/>
        <xdr:cNvSpPr txBox="1"/>
      </xdr:nvSpPr>
      <xdr:spPr>
        <a:xfrm>
          <a:off x="18421427" y="628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6" name="テキスト ボックス 72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7" name="テキスト ボックス 72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8" name="テキスト ボックス 72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9" name="テキスト ボックス 72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0" name="テキスト ボックス 72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1" name="円/楕円 73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32"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3" name="円/楕円 73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4" name="テキスト ボックス 733"/>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5" name="円/楕円 73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6" name="テキスト ボックス 735"/>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7" name="円/楕円 73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8" name="テキスト ボックス 737"/>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9" name="円/楕円 73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0" name="テキスト ボックス 739"/>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1" name="正方形/長方形 74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2" name="正方形/長方形 74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3" name="正方形/長方形 74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4" name="正方形/長方形 74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5" name="正方形/長方形 74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6" name="正方形/長方形 74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7" name="正方形/長方形 74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8" name="正方形/長方形 74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9" name="テキスト ボックス 74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0" name="直線コネクタ 74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1" name="直線コネクタ 75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2" name="テキスト ボックス 75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3" name="直線コネクタ 75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54" name="テキスト ボックス 75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5" name="直線コネクタ 75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6" name="テキスト ボックス 75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7" name="直線コネクタ 75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58" name="テキスト ボックス 75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9" name="直線コネクタ 75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0" name="テキスト ボックス 75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1" name="直線コネクタ 76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2" name="テキスト ボックス 76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85598</xdr:rowOff>
    </xdr:from>
    <xdr:to>
      <xdr:col>32</xdr:col>
      <xdr:colOff>186689</xdr:colOff>
      <xdr:row>59</xdr:row>
      <xdr:rowOff>44450</xdr:rowOff>
    </xdr:to>
    <xdr:cxnSp macro="">
      <xdr:nvCxnSpPr>
        <xdr:cNvPr id="764" name="直線コネクタ 763"/>
        <xdr:cNvCxnSpPr/>
      </xdr:nvCxnSpPr>
      <xdr:spPr>
        <a:xfrm flipV="1">
          <a:off x="22159595" y="8829548"/>
          <a:ext cx="1269"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6" name="直線コネクタ 76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32275</xdr:rowOff>
    </xdr:from>
    <xdr:ext cx="534377" cy="259045"/>
    <xdr:sp macro="" textlink="">
      <xdr:nvSpPr>
        <xdr:cNvPr id="767" name="貸付金最大値テキスト"/>
        <xdr:cNvSpPr txBox="1"/>
      </xdr:nvSpPr>
      <xdr:spPr>
        <a:xfrm>
          <a:off x="22212300" y="860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17,460</a:t>
          </a:r>
          <a:endParaRPr kumimoji="1" lang="ja-JP" altLang="en-US" sz="1000" b="1">
            <a:latin typeface="ＭＳ Ｐゴシック"/>
          </a:endParaRPr>
        </a:p>
      </xdr:txBody>
    </xdr:sp>
    <xdr:clientData/>
  </xdr:oneCellAnchor>
  <xdr:twoCellAnchor>
    <xdr:from>
      <xdr:col>32</xdr:col>
      <xdr:colOff>98425</xdr:colOff>
      <xdr:row>51</xdr:row>
      <xdr:rowOff>85598</xdr:rowOff>
    </xdr:from>
    <xdr:to>
      <xdr:col>32</xdr:col>
      <xdr:colOff>276225</xdr:colOff>
      <xdr:row>51</xdr:row>
      <xdr:rowOff>85598</xdr:rowOff>
    </xdr:to>
    <xdr:cxnSp macro="">
      <xdr:nvCxnSpPr>
        <xdr:cNvPr id="768" name="直線コネクタ 767"/>
        <xdr:cNvCxnSpPr/>
      </xdr:nvCxnSpPr>
      <xdr:spPr>
        <a:xfrm>
          <a:off x="22072600" y="8829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13132</xdr:rowOff>
    </xdr:from>
    <xdr:to>
      <xdr:col>32</xdr:col>
      <xdr:colOff>187325</xdr:colOff>
      <xdr:row>59</xdr:row>
      <xdr:rowOff>44450</xdr:rowOff>
    </xdr:to>
    <xdr:cxnSp macro="">
      <xdr:nvCxnSpPr>
        <xdr:cNvPr id="769" name="直線コネクタ 768"/>
        <xdr:cNvCxnSpPr/>
      </xdr:nvCxnSpPr>
      <xdr:spPr>
        <a:xfrm flipV="1">
          <a:off x="21323300" y="10128682"/>
          <a:ext cx="8382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162983</xdr:rowOff>
    </xdr:from>
    <xdr:ext cx="469744" cy="259045"/>
    <xdr:sp macro="" textlink="">
      <xdr:nvSpPr>
        <xdr:cNvPr id="770" name="貸付金平均値テキスト"/>
        <xdr:cNvSpPr txBox="1"/>
      </xdr:nvSpPr>
      <xdr:spPr>
        <a:xfrm>
          <a:off x="22212300" y="9764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2,578</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140106</xdr:rowOff>
    </xdr:from>
    <xdr:to>
      <xdr:col>32</xdr:col>
      <xdr:colOff>238125</xdr:colOff>
      <xdr:row>58</xdr:row>
      <xdr:rowOff>70256</xdr:rowOff>
    </xdr:to>
    <xdr:sp macro="" textlink="">
      <xdr:nvSpPr>
        <xdr:cNvPr id="771" name="フローチャート : 判断 770"/>
        <xdr:cNvSpPr/>
      </xdr:nvSpPr>
      <xdr:spPr>
        <a:xfrm>
          <a:off x="22110700" y="99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72" name="直線コネクタ 77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163195</xdr:rowOff>
    </xdr:from>
    <xdr:to>
      <xdr:col>31</xdr:col>
      <xdr:colOff>85725</xdr:colOff>
      <xdr:row>58</xdr:row>
      <xdr:rowOff>93345</xdr:rowOff>
    </xdr:to>
    <xdr:sp macro="" textlink="">
      <xdr:nvSpPr>
        <xdr:cNvPr id="773" name="フローチャート : 判断 772"/>
        <xdr:cNvSpPr/>
      </xdr:nvSpPr>
      <xdr:spPr>
        <a:xfrm>
          <a:off x="212725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109872</xdr:rowOff>
    </xdr:from>
    <xdr:ext cx="469744" cy="259045"/>
    <xdr:sp macro="" textlink="">
      <xdr:nvSpPr>
        <xdr:cNvPr id="774" name="テキスト ボックス 773"/>
        <xdr:cNvSpPr txBox="1"/>
      </xdr:nvSpPr>
      <xdr:spPr>
        <a:xfrm>
          <a:off x="21088427" y="971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75" name="直線コネクタ 77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115189</xdr:rowOff>
    </xdr:from>
    <xdr:to>
      <xdr:col>29</xdr:col>
      <xdr:colOff>568325</xdr:colOff>
      <xdr:row>58</xdr:row>
      <xdr:rowOff>45339</xdr:rowOff>
    </xdr:to>
    <xdr:sp macro="" textlink="">
      <xdr:nvSpPr>
        <xdr:cNvPr id="776" name="フローチャート : 判断 775"/>
        <xdr:cNvSpPr/>
      </xdr:nvSpPr>
      <xdr:spPr>
        <a:xfrm>
          <a:off x="20383500" y="988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61866</xdr:rowOff>
    </xdr:from>
    <xdr:ext cx="469744" cy="259045"/>
    <xdr:sp macro="" textlink="">
      <xdr:nvSpPr>
        <xdr:cNvPr id="777" name="テキスト ボックス 776"/>
        <xdr:cNvSpPr txBox="1"/>
      </xdr:nvSpPr>
      <xdr:spPr>
        <a:xfrm>
          <a:off x="20199427" y="966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78" name="直線コネクタ 77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112217</xdr:rowOff>
    </xdr:from>
    <xdr:to>
      <xdr:col>28</xdr:col>
      <xdr:colOff>365125</xdr:colOff>
      <xdr:row>58</xdr:row>
      <xdr:rowOff>42367</xdr:rowOff>
    </xdr:to>
    <xdr:sp macro="" textlink="">
      <xdr:nvSpPr>
        <xdr:cNvPr id="779" name="フローチャート : 判断 778"/>
        <xdr:cNvSpPr/>
      </xdr:nvSpPr>
      <xdr:spPr>
        <a:xfrm>
          <a:off x="19494500" y="988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58894</xdr:rowOff>
    </xdr:from>
    <xdr:ext cx="469744" cy="259045"/>
    <xdr:sp macro="" textlink="">
      <xdr:nvSpPr>
        <xdr:cNvPr id="780" name="テキスト ボックス 779"/>
        <xdr:cNvSpPr txBox="1"/>
      </xdr:nvSpPr>
      <xdr:spPr>
        <a:xfrm>
          <a:off x="19310427" y="966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2,944</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83338</xdr:rowOff>
    </xdr:from>
    <xdr:to>
      <xdr:col>27</xdr:col>
      <xdr:colOff>161925</xdr:colOff>
      <xdr:row>58</xdr:row>
      <xdr:rowOff>13488</xdr:rowOff>
    </xdr:to>
    <xdr:sp macro="" textlink="">
      <xdr:nvSpPr>
        <xdr:cNvPr id="781" name="フローチャート : 判断 780"/>
        <xdr:cNvSpPr/>
      </xdr:nvSpPr>
      <xdr:spPr>
        <a:xfrm>
          <a:off x="18605500" y="985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30015</xdr:rowOff>
    </xdr:from>
    <xdr:ext cx="469744" cy="259045"/>
    <xdr:sp macro="" textlink="">
      <xdr:nvSpPr>
        <xdr:cNvPr id="782" name="テキスト ボックス 781"/>
        <xdr:cNvSpPr txBox="1"/>
      </xdr:nvSpPr>
      <xdr:spPr>
        <a:xfrm>
          <a:off x="18421427" y="963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3" name="テキスト ボックス 78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4" name="テキスト ボックス 78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5" name="テキスト ボックス 78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6" name="テキスト ボックス 78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7" name="テキスト ボックス 78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133782</xdr:rowOff>
    </xdr:from>
    <xdr:to>
      <xdr:col>32</xdr:col>
      <xdr:colOff>238125</xdr:colOff>
      <xdr:row>59</xdr:row>
      <xdr:rowOff>63932</xdr:rowOff>
    </xdr:to>
    <xdr:sp macro="" textlink="">
      <xdr:nvSpPr>
        <xdr:cNvPr id="788" name="円/楕円 787"/>
        <xdr:cNvSpPr/>
      </xdr:nvSpPr>
      <xdr:spPr>
        <a:xfrm>
          <a:off x="22110700" y="1007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48709</xdr:rowOff>
    </xdr:from>
    <xdr:ext cx="378565" cy="259045"/>
    <xdr:sp macro="" textlink="">
      <xdr:nvSpPr>
        <xdr:cNvPr id="789" name="貸付金該当値テキスト"/>
        <xdr:cNvSpPr txBox="1"/>
      </xdr:nvSpPr>
      <xdr:spPr>
        <a:xfrm>
          <a:off x="22212300" y="9992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90" name="円/楕円 78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91" name="テキスト ボックス 790"/>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792" name="円/楕円 79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793" name="テキスト ボックス 792"/>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794" name="円/楕円 79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795" name="テキスト ボックス 794"/>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96" name="円/楕円 79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97" name="テキスト ボックス 796"/>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8" name="正方形/長方形 79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9" name="正方形/長方形 79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0" name="正方形/長方形 79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1" name="正方形/長方形 80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2" name="正方形/長方形 80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3" name="正方形/長方形 80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4" name="正方形/長方形 80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5" name="正方形/長方形 80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6" name="テキスト ボックス 80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7" name="直線コネクタ 80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8" name="テキスト ボックス 80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9" name="直線コネクタ 80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0" name="テキスト ボックス 80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1" name="直線コネクタ 81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2" name="テキスト ボックス 81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3" name="直線コネクタ 81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4" name="テキスト ボックス 81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5" name="直線コネクタ 81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6" name="テキスト ボックス 81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7" name="直線コネクタ 81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8" name="テキスト ボックス 81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151612</xdr:rowOff>
    </xdr:from>
    <xdr:to>
      <xdr:col>32</xdr:col>
      <xdr:colOff>186689</xdr:colOff>
      <xdr:row>79</xdr:row>
      <xdr:rowOff>572</xdr:rowOff>
    </xdr:to>
    <xdr:cxnSp macro="">
      <xdr:nvCxnSpPr>
        <xdr:cNvPr id="822" name="直線コネクタ 821"/>
        <xdr:cNvCxnSpPr/>
      </xdr:nvCxnSpPr>
      <xdr:spPr>
        <a:xfrm flipV="1">
          <a:off x="22159595" y="12153112"/>
          <a:ext cx="1269" cy="1392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4399</xdr:rowOff>
    </xdr:from>
    <xdr:ext cx="534377" cy="259045"/>
    <xdr:sp macro="" textlink="">
      <xdr:nvSpPr>
        <xdr:cNvPr id="823" name="繰出金最小値テキスト"/>
        <xdr:cNvSpPr txBox="1"/>
      </xdr:nvSpPr>
      <xdr:spPr>
        <a:xfrm>
          <a:off x="22212300" y="1354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33,455</a:t>
          </a:r>
          <a:endParaRPr kumimoji="1" lang="ja-JP" altLang="en-US" sz="1000" b="1">
            <a:latin typeface="ＭＳ Ｐゴシック"/>
          </a:endParaRPr>
        </a:p>
      </xdr:txBody>
    </xdr:sp>
    <xdr:clientData/>
  </xdr:oneCellAnchor>
  <xdr:twoCellAnchor>
    <xdr:from>
      <xdr:col>32</xdr:col>
      <xdr:colOff>98425</xdr:colOff>
      <xdr:row>79</xdr:row>
      <xdr:rowOff>572</xdr:rowOff>
    </xdr:from>
    <xdr:to>
      <xdr:col>32</xdr:col>
      <xdr:colOff>276225</xdr:colOff>
      <xdr:row>79</xdr:row>
      <xdr:rowOff>572</xdr:rowOff>
    </xdr:to>
    <xdr:cxnSp macro="">
      <xdr:nvCxnSpPr>
        <xdr:cNvPr id="824" name="直線コネクタ 823"/>
        <xdr:cNvCxnSpPr/>
      </xdr:nvCxnSpPr>
      <xdr:spPr>
        <a:xfrm>
          <a:off x="22072600" y="13545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98289</xdr:rowOff>
    </xdr:from>
    <xdr:ext cx="599010" cy="259045"/>
    <xdr:sp macro="" textlink="">
      <xdr:nvSpPr>
        <xdr:cNvPr id="825" name="繰出金最大値テキスト"/>
        <xdr:cNvSpPr txBox="1"/>
      </xdr:nvSpPr>
      <xdr:spPr>
        <a:xfrm>
          <a:off x="22212300" y="11928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143,062</a:t>
          </a:r>
          <a:endParaRPr kumimoji="1" lang="ja-JP" altLang="en-US" sz="1000" b="1">
            <a:latin typeface="ＭＳ Ｐゴシック"/>
          </a:endParaRPr>
        </a:p>
      </xdr:txBody>
    </xdr:sp>
    <xdr:clientData/>
  </xdr:oneCellAnchor>
  <xdr:twoCellAnchor>
    <xdr:from>
      <xdr:col>32</xdr:col>
      <xdr:colOff>98425</xdr:colOff>
      <xdr:row>70</xdr:row>
      <xdr:rowOff>151612</xdr:rowOff>
    </xdr:from>
    <xdr:to>
      <xdr:col>32</xdr:col>
      <xdr:colOff>276225</xdr:colOff>
      <xdr:row>70</xdr:row>
      <xdr:rowOff>151612</xdr:rowOff>
    </xdr:to>
    <xdr:cxnSp macro="">
      <xdr:nvCxnSpPr>
        <xdr:cNvPr id="826" name="直線コネクタ 825"/>
        <xdr:cNvCxnSpPr/>
      </xdr:nvCxnSpPr>
      <xdr:spPr>
        <a:xfrm>
          <a:off x="22072600" y="121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37554</xdr:rowOff>
    </xdr:from>
    <xdr:to>
      <xdr:col>32</xdr:col>
      <xdr:colOff>187325</xdr:colOff>
      <xdr:row>77</xdr:row>
      <xdr:rowOff>113297</xdr:rowOff>
    </xdr:to>
    <xdr:cxnSp macro="">
      <xdr:nvCxnSpPr>
        <xdr:cNvPr id="827" name="直線コネクタ 826"/>
        <xdr:cNvCxnSpPr/>
      </xdr:nvCxnSpPr>
      <xdr:spPr>
        <a:xfrm flipV="1">
          <a:off x="21323300" y="13239204"/>
          <a:ext cx="838200" cy="75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135069</xdr:rowOff>
    </xdr:from>
    <xdr:ext cx="534377" cy="259045"/>
    <xdr:sp macro="" textlink="">
      <xdr:nvSpPr>
        <xdr:cNvPr id="828" name="繰出金平均値テキスト"/>
        <xdr:cNvSpPr txBox="1"/>
      </xdr:nvSpPr>
      <xdr:spPr>
        <a:xfrm>
          <a:off x="22212300" y="12822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74,666</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112192</xdr:rowOff>
    </xdr:from>
    <xdr:to>
      <xdr:col>32</xdr:col>
      <xdr:colOff>238125</xdr:colOff>
      <xdr:row>76</xdr:row>
      <xdr:rowOff>42342</xdr:rowOff>
    </xdr:to>
    <xdr:sp macro="" textlink="">
      <xdr:nvSpPr>
        <xdr:cNvPr id="829" name="フローチャート : 判断 828"/>
        <xdr:cNvSpPr/>
      </xdr:nvSpPr>
      <xdr:spPr>
        <a:xfrm>
          <a:off x="22110700" y="129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113297</xdr:rowOff>
    </xdr:from>
    <xdr:to>
      <xdr:col>31</xdr:col>
      <xdr:colOff>34925</xdr:colOff>
      <xdr:row>77</xdr:row>
      <xdr:rowOff>170269</xdr:rowOff>
    </xdr:to>
    <xdr:cxnSp macro="">
      <xdr:nvCxnSpPr>
        <xdr:cNvPr id="830" name="直線コネクタ 829"/>
        <xdr:cNvCxnSpPr/>
      </xdr:nvCxnSpPr>
      <xdr:spPr>
        <a:xfrm flipV="1">
          <a:off x="20434300" y="13314947"/>
          <a:ext cx="889000" cy="5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123774</xdr:rowOff>
    </xdr:from>
    <xdr:to>
      <xdr:col>31</xdr:col>
      <xdr:colOff>85725</xdr:colOff>
      <xdr:row>76</xdr:row>
      <xdr:rowOff>53924</xdr:rowOff>
    </xdr:to>
    <xdr:sp macro="" textlink="">
      <xdr:nvSpPr>
        <xdr:cNvPr id="831" name="フローチャート : 判断 830"/>
        <xdr:cNvSpPr/>
      </xdr:nvSpPr>
      <xdr:spPr>
        <a:xfrm>
          <a:off x="21272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70451</xdr:rowOff>
    </xdr:from>
    <xdr:ext cx="534377" cy="259045"/>
    <xdr:sp macro="" textlink="">
      <xdr:nvSpPr>
        <xdr:cNvPr id="832" name="テキスト ボックス 831"/>
        <xdr:cNvSpPr txBox="1"/>
      </xdr:nvSpPr>
      <xdr:spPr>
        <a:xfrm>
          <a:off x="21056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73,754</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170269</xdr:rowOff>
    </xdr:from>
    <xdr:to>
      <xdr:col>29</xdr:col>
      <xdr:colOff>517525</xdr:colOff>
      <xdr:row>78</xdr:row>
      <xdr:rowOff>17374</xdr:rowOff>
    </xdr:to>
    <xdr:cxnSp macro="">
      <xdr:nvCxnSpPr>
        <xdr:cNvPr id="833" name="直線コネクタ 832"/>
        <xdr:cNvCxnSpPr/>
      </xdr:nvCxnSpPr>
      <xdr:spPr>
        <a:xfrm flipV="1">
          <a:off x="19545300" y="13371919"/>
          <a:ext cx="8890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169290</xdr:rowOff>
    </xdr:from>
    <xdr:to>
      <xdr:col>29</xdr:col>
      <xdr:colOff>568325</xdr:colOff>
      <xdr:row>76</xdr:row>
      <xdr:rowOff>99440</xdr:rowOff>
    </xdr:to>
    <xdr:sp macro="" textlink="">
      <xdr:nvSpPr>
        <xdr:cNvPr id="834" name="フローチャート : 判断 833"/>
        <xdr:cNvSpPr/>
      </xdr:nvSpPr>
      <xdr:spPr>
        <a:xfrm>
          <a:off x="20383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115968</xdr:rowOff>
    </xdr:from>
    <xdr:ext cx="534377" cy="259045"/>
    <xdr:sp macro="" textlink="">
      <xdr:nvSpPr>
        <xdr:cNvPr id="835" name="テキスト ボックス 834"/>
        <xdr:cNvSpPr txBox="1"/>
      </xdr:nvSpPr>
      <xdr:spPr>
        <a:xfrm>
          <a:off x="20167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70,170</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17374</xdr:rowOff>
    </xdr:from>
    <xdr:to>
      <xdr:col>28</xdr:col>
      <xdr:colOff>314325</xdr:colOff>
      <xdr:row>78</xdr:row>
      <xdr:rowOff>51091</xdr:rowOff>
    </xdr:to>
    <xdr:cxnSp macro="">
      <xdr:nvCxnSpPr>
        <xdr:cNvPr id="836" name="直線コネクタ 835"/>
        <xdr:cNvCxnSpPr/>
      </xdr:nvCxnSpPr>
      <xdr:spPr>
        <a:xfrm flipV="1">
          <a:off x="18656300" y="13390474"/>
          <a:ext cx="889000" cy="3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26708</xdr:rowOff>
    </xdr:from>
    <xdr:to>
      <xdr:col>28</xdr:col>
      <xdr:colOff>365125</xdr:colOff>
      <xdr:row>76</xdr:row>
      <xdr:rowOff>128308</xdr:rowOff>
    </xdr:to>
    <xdr:sp macro="" textlink="">
      <xdr:nvSpPr>
        <xdr:cNvPr id="837" name="フローチャート : 判断 836"/>
        <xdr:cNvSpPr/>
      </xdr:nvSpPr>
      <xdr:spPr>
        <a:xfrm>
          <a:off x="19494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144835</xdr:rowOff>
    </xdr:from>
    <xdr:ext cx="534377" cy="259045"/>
    <xdr:sp macro="" textlink="">
      <xdr:nvSpPr>
        <xdr:cNvPr id="838" name="テキスト ボックス 837"/>
        <xdr:cNvSpPr txBox="1"/>
      </xdr:nvSpPr>
      <xdr:spPr>
        <a:xfrm>
          <a:off x="19278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67,897</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37464</xdr:rowOff>
    </xdr:from>
    <xdr:to>
      <xdr:col>27</xdr:col>
      <xdr:colOff>161925</xdr:colOff>
      <xdr:row>76</xdr:row>
      <xdr:rowOff>139064</xdr:rowOff>
    </xdr:to>
    <xdr:sp macro="" textlink="">
      <xdr:nvSpPr>
        <xdr:cNvPr id="839" name="フローチャート : 判断 838"/>
        <xdr:cNvSpPr/>
      </xdr:nvSpPr>
      <xdr:spPr>
        <a:xfrm>
          <a:off x="18605500" y="1306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155592</xdr:rowOff>
    </xdr:from>
    <xdr:ext cx="534377" cy="259045"/>
    <xdr:sp macro="" textlink="">
      <xdr:nvSpPr>
        <xdr:cNvPr id="840" name="テキスト ボックス 839"/>
        <xdr:cNvSpPr txBox="1"/>
      </xdr:nvSpPr>
      <xdr:spPr>
        <a:xfrm>
          <a:off x="18389111" y="1284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67,050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158204</xdr:rowOff>
    </xdr:from>
    <xdr:to>
      <xdr:col>32</xdr:col>
      <xdr:colOff>238125</xdr:colOff>
      <xdr:row>77</xdr:row>
      <xdr:rowOff>88354</xdr:rowOff>
    </xdr:to>
    <xdr:sp macro="" textlink="">
      <xdr:nvSpPr>
        <xdr:cNvPr id="846" name="円/楕円 845"/>
        <xdr:cNvSpPr/>
      </xdr:nvSpPr>
      <xdr:spPr>
        <a:xfrm>
          <a:off x="22110700" y="1318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136631</xdr:rowOff>
    </xdr:from>
    <xdr:ext cx="534377" cy="259045"/>
    <xdr:sp macro="" textlink="">
      <xdr:nvSpPr>
        <xdr:cNvPr id="847" name="繰出金該当値テキスト"/>
        <xdr:cNvSpPr txBox="1"/>
      </xdr:nvSpPr>
      <xdr:spPr>
        <a:xfrm>
          <a:off x="22212300" y="1316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57,543</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62497</xdr:rowOff>
    </xdr:from>
    <xdr:to>
      <xdr:col>31</xdr:col>
      <xdr:colOff>85725</xdr:colOff>
      <xdr:row>77</xdr:row>
      <xdr:rowOff>164097</xdr:rowOff>
    </xdr:to>
    <xdr:sp macro="" textlink="">
      <xdr:nvSpPr>
        <xdr:cNvPr id="848" name="円/楕円 847"/>
        <xdr:cNvSpPr/>
      </xdr:nvSpPr>
      <xdr:spPr>
        <a:xfrm>
          <a:off x="21272500" y="1326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155224</xdr:rowOff>
    </xdr:from>
    <xdr:ext cx="534377" cy="259045"/>
    <xdr:sp macro="" textlink="">
      <xdr:nvSpPr>
        <xdr:cNvPr id="849" name="テキスト ボックス 848"/>
        <xdr:cNvSpPr txBox="1"/>
      </xdr:nvSpPr>
      <xdr:spPr>
        <a:xfrm>
          <a:off x="21056111" y="1335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51,579</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119469</xdr:rowOff>
    </xdr:from>
    <xdr:to>
      <xdr:col>29</xdr:col>
      <xdr:colOff>568325</xdr:colOff>
      <xdr:row>78</xdr:row>
      <xdr:rowOff>49619</xdr:rowOff>
    </xdr:to>
    <xdr:sp macro="" textlink="">
      <xdr:nvSpPr>
        <xdr:cNvPr id="850" name="円/楕円 849"/>
        <xdr:cNvSpPr/>
      </xdr:nvSpPr>
      <xdr:spPr>
        <a:xfrm>
          <a:off x="20383500" y="133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40746</xdr:rowOff>
    </xdr:from>
    <xdr:ext cx="534377" cy="259045"/>
    <xdr:sp macro="" textlink="">
      <xdr:nvSpPr>
        <xdr:cNvPr id="851" name="テキスト ボックス 850"/>
        <xdr:cNvSpPr txBox="1"/>
      </xdr:nvSpPr>
      <xdr:spPr>
        <a:xfrm>
          <a:off x="20167111" y="134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47,093</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138024</xdr:rowOff>
    </xdr:from>
    <xdr:to>
      <xdr:col>28</xdr:col>
      <xdr:colOff>365125</xdr:colOff>
      <xdr:row>78</xdr:row>
      <xdr:rowOff>68174</xdr:rowOff>
    </xdr:to>
    <xdr:sp macro="" textlink="">
      <xdr:nvSpPr>
        <xdr:cNvPr id="852" name="円/楕円 851"/>
        <xdr:cNvSpPr/>
      </xdr:nvSpPr>
      <xdr:spPr>
        <a:xfrm>
          <a:off x="19494500" y="133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59301</xdr:rowOff>
    </xdr:from>
    <xdr:ext cx="534377" cy="259045"/>
    <xdr:sp macro="" textlink="">
      <xdr:nvSpPr>
        <xdr:cNvPr id="853" name="テキスト ボックス 852"/>
        <xdr:cNvSpPr txBox="1"/>
      </xdr:nvSpPr>
      <xdr:spPr>
        <a:xfrm>
          <a:off x="19278111" y="134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45,632</a:t>
          </a:r>
          <a:endParaRPr kumimoji="1" lang="ja-JP" altLang="en-US" sz="1000" b="1">
            <a:solidFill>
              <a:srgbClr val="FF0000"/>
            </a:solidFill>
            <a:latin typeface="ＭＳ Ｐゴシック"/>
          </a:endParaRPr>
        </a:p>
      </xdr:txBody>
    </xdr:sp>
    <xdr:clientData/>
  </xdr:oneCellAnchor>
  <xdr:twoCellAnchor>
    <xdr:from>
      <xdr:col>27</xdr:col>
      <xdr:colOff>60325</xdr:colOff>
      <xdr:row>78</xdr:row>
      <xdr:rowOff>291</xdr:rowOff>
    </xdr:from>
    <xdr:to>
      <xdr:col>27</xdr:col>
      <xdr:colOff>161925</xdr:colOff>
      <xdr:row>78</xdr:row>
      <xdr:rowOff>101891</xdr:rowOff>
    </xdr:to>
    <xdr:sp macro="" textlink="">
      <xdr:nvSpPr>
        <xdr:cNvPr id="854" name="円/楕円 853"/>
        <xdr:cNvSpPr/>
      </xdr:nvSpPr>
      <xdr:spPr>
        <a:xfrm>
          <a:off x="18605500" y="1337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93018</xdr:rowOff>
    </xdr:from>
    <xdr:ext cx="534377" cy="259045"/>
    <xdr:sp macro="" textlink="">
      <xdr:nvSpPr>
        <xdr:cNvPr id="855" name="テキスト ボックス 854"/>
        <xdr:cNvSpPr txBox="1"/>
      </xdr:nvSpPr>
      <xdr:spPr>
        <a:xfrm>
          <a:off x="18389111" y="1346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42,977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性質別の歳出は</a:t>
          </a:r>
          <a:r>
            <a:rPr kumimoji="1" lang="ja-JP" altLang="en-US" sz="1100">
              <a:solidFill>
                <a:sysClr val="windowText" lastClr="000000"/>
              </a:solidFill>
              <a:effectLst/>
              <a:latin typeface="+mn-lt"/>
              <a:ea typeface="+mn-ea"/>
              <a:cs typeface="+mn-cs"/>
            </a:rPr>
            <a:t>、おおよそ</a:t>
          </a:r>
          <a:r>
            <a:rPr kumimoji="1" lang="ja-JP" altLang="ja-JP" sz="1100">
              <a:solidFill>
                <a:sysClr val="windowText" lastClr="000000"/>
              </a:solidFill>
              <a:effectLst/>
              <a:latin typeface="+mn-lt"/>
              <a:ea typeface="+mn-ea"/>
              <a:cs typeface="+mn-cs"/>
            </a:rPr>
            <a:t>類似団体と比較してコストが低くなっている状況である</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しかし、物件費、補助費等、災害復旧事業費については、平成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年熊本地震の影響により、大きく増加している。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具体的には、物件費は災害廃棄物処理手数料の増加により、類似団体中で住民一人当たりのコストが一番高くなっている。</a:t>
          </a:r>
        </a:p>
        <a:p>
          <a:r>
            <a:rPr kumimoji="1" lang="ja-JP" altLang="en-US" sz="1100">
              <a:solidFill>
                <a:sysClr val="windowText" lastClr="000000"/>
              </a:solidFill>
              <a:effectLst/>
              <a:latin typeface="+mn-lt"/>
              <a:ea typeface="+mn-ea"/>
              <a:cs typeface="+mn-cs"/>
            </a:rPr>
            <a:t>補助費等は、損壊家屋等解体撤去に係る増によるものである。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災害復旧事業費は、住民一人当たり</a:t>
          </a:r>
          <a:r>
            <a:rPr kumimoji="1" lang="en-US" altLang="ja-JP" sz="1100">
              <a:solidFill>
                <a:sysClr val="windowText" lastClr="000000"/>
              </a:solidFill>
              <a:effectLst/>
              <a:latin typeface="+mn-lt"/>
              <a:ea typeface="+mn-ea"/>
              <a:cs typeface="+mn-cs"/>
            </a:rPr>
            <a:t>52,749</a:t>
          </a:r>
          <a:r>
            <a:rPr kumimoji="1" lang="ja-JP" altLang="en-US" sz="1100">
              <a:solidFill>
                <a:sysClr val="windowText" lastClr="000000"/>
              </a:solidFill>
              <a:effectLst/>
              <a:latin typeface="+mn-lt"/>
              <a:ea typeface="+mn-ea"/>
              <a:cs typeface="+mn-cs"/>
            </a:rPr>
            <a:t>円となっており、類似団体と比較して</a:t>
          </a:r>
          <a:r>
            <a:rPr kumimoji="1" lang="en-US" altLang="ja-JP" sz="1100">
              <a:solidFill>
                <a:sysClr val="windowText" lastClr="000000"/>
              </a:solidFill>
              <a:effectLst/>
              <a:latin typeface="+mn-lt"/>
              <a:ea typeface="+mn-ea"/>
              <a:cs typeface="+mn-cs"/>
            </a:rPr>
            <a:t>39,862</a:t>
          </a:r>
          <a:r>
            <a:rPr kumimoji="1" lang="ja-JP" altLang="en-US" sz="1100">
              <a:solidFill>
                <a:sysClr val="windowText" lastClr="000000"/>
              </a:solidFill>
              <a:effectLst/>
              <a:latin typeface="+mn-lt"/>
              <a:ea typeface="+mn-ea"/>
              <a:cs typeface="+mn-cs"/>
            </a:rPr>
            <a:t>円高い状況となっている。前年度と比較し</a:t>
          </a:r>
          <a:r>
            <a:rPr kumimoji="1" lang="en-US" altLang="ja-JP" sz="1100">
              <a:solidFill>
                <a:sysClr val="windowText" lastClr="000000"/>
              </a:solidFill>
              <a:effectLst/>
              <a:latin typeface="+mn-lt"/>
              <a:ea typeface="+mn-ea"/>
              <a:cs typeface="+mn-cs"/>
            </a:rPr>
            <a:t>7,398.2</a:t>
          </a:r>
          <a:r>
            <a:rPr kumimoji="1" lang="ja-JP" altLang="en-US" sz="1100">
              <a:solidFill>
                <a:sysClr val="windowText" lastClr="000000"/>
              </a:solidFill>
              <a:effectLst/>
              <a:latin typeface="+mn-lt"/>
              <a:ea typeface="+mn-ea"/>
              <a:cs typeface="+mn-cs"/>
            </a:rPr>
            <a:t>％増となっている。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なお、扶助費も前年度から大きく増加しており、これは、</a:t>
          </a:r>
          <a:r>
            <a:rPr kumimoji="1" lang="ja-JP" altLang="ja-JP" sz="1100">
              <a:solidFill>
                <a:sysClr val="windowText" lastClr="000000"/>
              </a:solidFill>
              <a:effectLst/>
              <a:latin typeface="+mn-lt"/>
              <a:ea typeface="+mn-ea"/>
              <a:cs typeface="+mn-cs"/>
            </a:rPr>
            <a:t>人口増加とともに子どもの数が増え、それに伴う施設型給付費扶助、障害児施設給付費扶助が近年増加していることが主な要因である。</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9,126
9,094
16.65
7,803,320
7,277,771
299,633
2,562,458
6,086,681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5.7
50.5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3810</xdr:rowOff>
    </xdr:from>
    <xdr:to>
      <xdr:col>6</xdr:col>
      <xdr:colOff>510540</xdr:colOff>
      <xdr:row>39</xdr:row>
      <xdr:rowOff>18288</xdr:rowOff>
    </xdr:to>
    <xdr:cxnSp macro="">
      <xdr:nvCxnSpPr>
        <xdr:cNvPr id="56" name="直線コネクタ 55"/>
        <xdr:cNvCxnSpPr/>
      </xdr:nvCxnSpPr>
      <xdr:spPr>
        <a:xfrm flipV="1">
          <a:off x="4633595" y="5318760"/>
          <a:ext cx="1270" cy="1386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22115</xdr:rowOff>
    </xdr:from>
    <xdr:ext cx="469744" cy="259045"/>
    <xdr:sp macro="" textlink="">
      <xdr:nvSpPr>
        <xdr:cNvPr id="57" name="議会費最小値テキスト"/>
        <xdr:cNvSpPr txBox="1"/>
      </xdr:nvSpPr>
      <xdr:spPr>
        <a:xfrm>
          <a:off x="4686300"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6,206</a:t>
          </a:r>
          <a:endParaRPr kumimoji="1" lang="ja-JP" altLang="en-US" sz="1000" b="1">
            <a:latin typeface="ＭＳ Ｐゴシック"/>
          </a:endParaRPr>
        </a:p>
      </xdr:txBody>
    </xdr:sp>
    <xdr:clientData/>
  </xdr:oneCellAnchor>
  <xdr:twoCellAnchor>
    <xdr:from>
      <xdr:col>6</xdr:col>
      <xdr:colOff>422275</xdr:colOff>
      <xdr:row>39</xdr:row>
      <xdr:rowOff>18288</xdr:rowOff>
    </xdr:from>
    <xdr:to>
      <xdr:col>6</xdr:col>
      <xdr:colOff>600075</xdr:colOff>
      <xdr:row>39</xdr:row>
      <xdr:rowOff>18288</xdr:rowOff>
    </xdr:to>
    <xdr:cxnSp macro="">
      <xdr:nvCxnSpPr>
        <xdr:cNvPr id="58" name="直線コネクタ 57"/>
        <xdr:cNvCxnSpPr/>
      </xdr:nvCxnSpPr>
      <xdr:spPr>
        <a:xfrm>
          <a:off x="4546600" y="670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121937</xdr:rowOff>
    </xdr:from>
    <xdr:ext cx="534377" cy="259045"/>
    <xdr:sp macro="" textlink="">
      <xdr:nvSpPr>
        <xdr:cNvPr id="59" name="議会費最大値テキスト"/>
        <xdr:cNvSpPr txBox="1"/>
      </xdr:nvSpPr>
      <xdr:spPr>
        <a:xfrm>
          <a:off x="4686300" y="509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17,120</a:t>
          </a:r>
          <a:endParaRPr kumimoji="1" lang="ja-JP" altLang="en-US" sz="1000" b="1">
            <a:latin typeface="ＭＳ Ｐゴシック"/>
          </a:endParaRPr>
        </a:p>
      </xdr:txBody>
    </xdr:sp>
    <xdr:clientData/>
  </xdr:oneCellAnchor>
  <xdr:twoCellAnchor>
    <xdr:from>
      <xdr:col>6</xdr:col>
      <xdr:colOff>422275</xdr:colOff>
      <xdr:row>31</xdr:row>
      <xdr:rowOff>3810</xdr:rowOff>
    </xdr:from>
    <xdr:to>
      <xdr:col>6</xdr:col>
      <xdr:colOff>600075</xdr:colOff>
      <xdr:row>31</xdr:row>
      <xdr:rowOff>3810</xdr:rowOff>
    </xdr:to>
    <xdr:cxnSp macro="">
      <xdr:nvCxnSpPr>
        <xdr:cNvPr id="60" name="直線コネクタ 59"/>
        <xdr:cNvCxnSpPr/>
      </xdr:nvCxnSpPr>
      <xdr:spPr>
        <a:xfrm>
          <a:off x="4546600" y="531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6477</xdr:rowOff>
    </xdr:from>
    <xdr:to>
      <xdr:col>6</xdr:col>
      <xdr:colOff>511175</xdr:colOff>
      <xdr:row>38</xdr:row>
      <xdr:rowOff>73025</xdr:rowOff>
    </xdr:to>
    <xdr:cxnSp macro="">
      <xdr:nvCxnSpPr>
        <xdr:cNvPr id="61" name="直線コネクタ 60"/>
        <xdr:cNvCxnSpPr/>
      </xdr:nvCxnSpPr>
      <xdr:spPr>
        <a:xfrm>
          <a:off x="3797300" y="6521577"/>
          <a:ext cx="838200" cy="6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112539</xdr:rowOff>
    </xdr:from>
    <xdr:ext cx="469744" cy="259045"/>
    <xdr:sp macro="" textlink="">
      <xdr:nvSpPr>
        <xdr:cNvPr id="62" name="議会費平均値テキスト"/>
        <xdr:cNvSpPr txBox="1"/>
      </xdr:nvSpPr>
      <xdr:spPr>
        <a:xfrm>
          <a:off x="4686300" y="61132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9,294</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89662</xdr:rowOff>
    </xdr:from>
    <xdr:to>
      <xdr:col>6</xdr:col>
      <xdr:colOff>561975</xdr:colOff>
      <xdr:row>37</xdr:row>
      <xdr:rowOff>19812</xdr:rowOff>
    </xdr:to>
    <xdr:sp macro="" textlink="">
      <xdr:nvSpPr>
        <xdr:cNvPr id="63" name="フローチャート : 判断 62"/>
        <xdr:cNvSpPr/>
      </xdr:nvSpPr>
      <xdr:spPr>
        <a:xfrm>
          <a:off x="45847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6477</xdr:rowOff>
    </xdr:from>
    <xdr:to>
      <xdr:col>5</xdr:col>
      <xdr:colOff>358775</xdr:colOff>
      <xdr:row>38</xdr:row>
      <xdr:rowOff>27178</xdr:rowOff>
    </xdr:to>
    <xdr:cxnSp macro="">
      <xdr:nvCxnSpPr>
        <xdr:cNvPr id="64" name="直線コネクタ 63"/>
        <xdr:cNvCxnSpPr/>
      </xdr:nvCxnSpPr>
      <xdr:spPr>
        <a:xfrm flipV="1">
          <a:off x="2908300" y="6521577"/>
          <a:ext cx="889000" cy="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2794</xdr:rowOff>
    </xdr:from>
    <xdr:to>
      <xdr:col>5</xdr:col>
      <xdr:colOff>409575</xdr:colOff>
      <xdr:row>36</xdr:row>
      <xdr:rowOff>104394</xdr:rowOff>
    </xdr:to>
    <xdr:sp macro="" textlink="">
      <xdr:nvSpPr>
        <xdr:cNvPr id="65" name="フローチャート : 判断 64"/>
        <xdr:cNvSpPr/>
      </xdr:nvSpPr>
      <xdr:spPr>
        <a:xfrm>
          <a:off x="3746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120921</xdr:rowOff>
    </xdr:from>
    <xdr:ext cx="469744" cy="259045"/>
    <xdr:sp macro="" textlink="">
      <xdr:nvSpPr>
        <xdr:cNvPr id="66" name="テキスト ボックス 65"/>
        <xdr:cNvSpPr txBox="1"/>
      </xdr:nvSpPr>
      <xdr:spPr>
        <a:xfrm>
          <a:off x="3562427"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9,978</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25019</xdr:rowOff>
    </xdr:from>
    <xdr:to>
      <xdr:col>4</xdr:col>
      <xdr:colOff>155575</xdr:colOff>
      <xdr:row>38</xdr:row>
      <xdr:rowOff>27178</xdr:rowOff>
    </xdr:to>
    <xdr:cxnSp macro="">
      <xdr:nvCxnSpPr>
        <xdr:cNvPr id="67" name="直線コネクタ 66"/>
        <xdr:cNvCxnSpPr/>
      </xdr:nvCxnSpPr>
      <xdr:spPr>
        <a:xfrm>
          <a:off x="2019300" y="6540119"/>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17145</xdr:rowOff>
    </xdr:from>
    <xdr:to>
      <xdr:col>4</xdr:col>
      <xdr:colOff>206375</xdr:colOff>
      <xdr:row>36</xdr:row>
      <xdr:rowOff>118745</xdr:rowOff>
    </xdr:to>
    <xdr:sp macro="" textlink="">
      <xdr:nvSpPr>
        <xdr:cNvPr id="68" name="フローチャート : 判断 67"/>
        <xdr:cNvSpPr/>
      </xdr:nvSpPr>
      <xdr:spPr>
        <a:xfrm>
          <a:off x="2857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135272</xdr:rowOff>
    </xdr:from>
    <xdr:ext cx="469744" cy="259045"/>
    <xdr:sp macro="" textlink="">
      <xdr:nvSpPr>
        <xdr:cNvPr id="69" name="テキスト ボックス 68"/>
        <xdr:cNvSpPr txBox="1"/>
      </xdr:nvSpPr>
      <xdr:spPr>
        <a:xfrm>
          <a:off x="2673427"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9,865</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162306</xdr:rowOff>
    </xdr:from>
    <xdr:to>
      <xdr:col>2</xdr:col>
      <xdr:colOff>638175</xdr:colOff>
      <xdr:row>38</xdr:row>
      <xdr:rowOff>25019</xdr:rowOff>
    </xdr:to>
    <xdr:cxnSp macro="">
      <xdr:nvCxnSpPr>
        <xdr:cNvPr id="70" name="直線コネクタ 69"/>
        <xdr:cNvCxnSpPr/>
      </xdr:nvCxnSpPr>
      <xdr:spPr>
        <a:xfrm>
          <a:off x="1130300" y="6505956"/>
          <a:ext cx="889000" cy="3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51054</xdr:rowOff>
    </xdr:from>
    <xdr:to>
      <xdr:col>3</xdr:col>
      <xdr:colOff>3175</xdr:colOff>
      <xdr:row>36</xdr:row>
      <xdr:rowOff>152654</xdr:rowOff>
    </xdr:to>
    <xdr:sp macro="" textlink="">
      <xdr:nvSpPr>
        <xdr:cNvPr id="71" name="フローチャート : 判断 70"/>
        <xdr:cNvSpPr/>
      </xdr:nvSpPr>
      <xdr:spPr>
        <a:xfrm>
          <a:off x="1968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169181</xdr:rowOff>
    </xdr:from>
    <xdr:ext cx="469744" cy="259045"/>
    <xdr:sp macro="" textlink="">
      <xdr:nvSpPr>
        <xdr:cNvPr id="72" name="テキスト ボックス 71"/>
        <xdr:cNvSpPr txBox="1"/>
      </xdr:nvSpPr>
      <xdr:spPr>
        <a:xfrm>
          <a:off x="1784427" y="599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9,598</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21590</xdr:rowOff>
    </xdr:from>
    <xdr:to>
      <xdr:col>1</xdr:col>
      <xdr:colOff>485775</xdr:colOff>
      <xdr:row>36</xdr:row>
      <xdr:rowOff>123190</xdr:rowOff>
    </xdr:to>
    <xdr:sp macro="" textlink="">
      <xdr:nvSpPr>
        <xdr:cNvPr id="73" name="フローチャート : 判断 72"/>
        <xdr:cNvSpPr/>
      </xdr:nvSpPr>
      <xdr:spPr>
        <a:xfrm>
          <a:off x="1079500" y="619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139717</xdr:rowOff>
    </xdr:from>
    <xdr:ext cx="469744" cy="259045"/>
    <xdr:sp macro="" textlink="">
      <xdr:nvSpPr>
        <xdr:cNvPr id="74" name="テキスト ボックス 73"/>
        <xdr:cNvSpPr txBox="1"/>
      </xdr:nvSpPr>
      <xdr:spPr>
        <a:xfrm>
          <a:off x="895427" y="596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9,830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38</xdr:row>
      <xdr:rowOff>22225</xdr:rowOff>
    </xdr:from>
    <xdr:to>
      <xdr:col>6</xdr:col>
      <xdr:colOff>561975</xdr:colOff>
      <xdr:row>38</xdr:row>
      <xdr:rowOff>123825</xdr:rowOff>
    </xdr:to>
    <xdr:sp macro="" textlink="">
      <xdr:nvSpPr>
        <xdr:cNvPr id="80" name="円/楕円 79"/>
        <xdr:cNvSpPr/>
      </xdr:nvSpPr>
      <xdr:spPr>
        <a:xfrm>
          <a:off x="4584700" y="653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108602</xdr:rowOff>
    </xdr:from>
    <xdr:ext cx="469744" cy="259045"/>
    <xdr:sp macro="" textlink="">
      <xdr:nvSpPr>
        <xdr:cNvPr id="81" name="議会費該当値テキスト"/>
        <xdr:cNvSpPr txBox="1"/>
      </xdr:nvSpPr>
      <xdr:spPr>
        <a:xfrm>
          <a:off x="4686300" y="645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7,125</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127127</xdr:rowOff>
    </xdr:from>
    <xdr:to>
      <xdr:col>5</xdr:col>
      <xdr:colOff>409575</xdr:colOff>
      <xdr:row>38</xdr:row>
      <xdr:rowOff>57277</xdr:rowOff>
    </xdr:to>
    <xdr:sp macro="" textlink="">
      <xdr:nvSpPr>
        <xdr:cNvPr id="82" name="円/楕円 81"/>
        <xdr:cNvSpPr/>
      </xdr:nvSpPr>
      <xdr:spPr>
        <a:xfrm>
          <a:off x="3746500" y="64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38</xdr:row>
      <xdr:rowOff>48404</xdr:rowOff>
    </xdr:from>
    <xdr:ext cx="469744" cy="259045"/>
    <xdr:sp macro="" textlink="">
      <xdr:nvSpPr>
        <xdr:cNvPr id="83" name="テキスト ボックス 82"/>
        <xdr:cNvSpPr txBox="1"/>
      </xdr:nvSpPr>
      <xdr:spPr>
        <a:xfrm>
          <a:off x="3562427" y="656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7,649</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147828</xdr:rowOff>
    </xdr:from>
    <xdr:to>
      <xdr:col>4</xdr:col>
      <xdr:colOff>206375</xdr:colOff>
      <xdr:row>38</xdr:row>
      <xdr:rowOff>77978</xdr:rowOff>
    </xdr:to>
    <xdr:sp macro="" textlink="">
      <xdr:nvSpPr>
        <xdr:cNvPr id="84" name="円/楕円 83"/>
        <xdr:cNvSpPr/>
      </xdr:nvSpPr>
      <xdr:spPr>
        <a:xfrm>
          <a:off x="2857500" y="64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38</xdr:row>
      <xdr:rowOff>69105</xdr:rowOff>
    </xdr:from>
    <xdr:ext cx="469744" cy="259045"/>
    <xdr:sp macro="" textlink="">
      <xdr:nvSpPr>
        <xdr:cNvPr id="85" name="テキスト ボックス 84"/>
        <xdr:cNvSpPr txBox="1"/>
      </xdr:nvSpPr>
      <xdr:spPr>
        <a:xfrm>
          <a:off x="2673427" y="658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7,486</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145669</xdr:rowOff>
    </xdr:from>
    <xdr:to>
      <xdr:col>3</xdr:col>
      <xdr:colOff>3175</xdr:colOff>
      <xdr:row>38</xdr:row>
      <xdr:rowOff>75819</xdr:rowOff>
    </xdr:to>
    <xdr:sp macro="" textlink="">
      <xdr:nvSpPr>
        <xdr:cNvPr id="86" name="円/楕円 85"/>
        <xdr:cNvSpPr/>
      </xdr:nvSpPr>
      <xdr:spPr>
        <a:xfrm>
          <a:off x="1968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66946</xdr:rowOff>
    </xdr:from>
    <xdr:ext cx="469744" cy="259045"/>
    <xdr:sp macro="" textlink="">
      <xdr:nvSpPr>
        <xdr:cNvPr id="87" name="テキスト ボックス 86"/>
        <xdr:cNvSpPr txBox="1"/>
      </xdr:nvSpPr>
      <xdr:spPr>
        <a:xfrm>
          <a:off x="1784427"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7,503</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111506</xdr:rowOff>
    </xdr:from>
    <xdr:to>
      <xdr:col>1</xdr:col>
      <xdr:colOff>485775</xdr:colOff>
      <xdr:row>38</xdr:row>
      <xdr:rowOff>41656</xdr:rowOff>
    </xdr:to>
    <xdr:sp macro="" textlink="">
      <xdr:nvSpPr>
        <xdr:cNvPr id="88" name="円/楕円 87"/>
        <xdr:cNvSpPr/>
      </xdr:nvSpPr>
      <xdr:spPr>
        <a:xfrm>
          <a:off x="1079500" y="64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38</xdr:row>
      <xdr:rowOff>32783</xdr:rowOff>
    </xdr:from>
    <xdr:ext cx="469744" cy="259045"/>
    <xdr:sp macro="" textlink="">
      <xdr:nvSpPr>
        <xdr:cNvPr id="89" name="テキスト ボックス 88"/>
        <xdr:cNvSpPr txBox="1"/>
      </xdr:nvSpPr>
      <xdr:spPr>
        <a:xfrm>
          <a:off x="895427" y="6547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135075</xdr:rowOff>
    </xdr:from>
    <xdr:to>
      <xdr:col>6</xdr:col>
      <xdr:colOff>510540</xdr:colOff>
      <xdr:row>59</xdr:row>
      <xdr:rowOff>6709</xdr:rowOff>
    </xdr:to>
    <xdr:cxnSp macro="">
      <xdr:nvCxnSpPr>
        <xdr:cNvPr id="115" name="直線コネクタ 114"/>
        <xdr:cNvCxnSpPr/>
      </xdr:nvCxnSpPr>
      <xdr:spPr>
        <a:xfrm flipV="1">
          <a:off x="4633595" y="8707575"/>
          <a:ext cx="1270" cy="141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10536</xdr:rowOff>
    </xdr:from>
    <xdr:ext cx="534377" cy="259045"/>
    <xdr:sp macro="" textlink="">
      <xdr:nvSpPr>
        <xdr:cNvPr id="116" name="総務費最小値テキスト"/>
        <xdr:cNvSpPr txBox="1"/>
      </xdr:nvSpPr>
      <xdr:spPr>
        <a:xfrm>
          <a:off x="4686300" y="1012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56,447</a:t>
          </a:r>
          <a:endParaRPr kumimoji="1" lang="ja-JP" altLang="en-US" sz="1000" b="1">
            <a:latin typeface="ＭＳ Ｐゴシック"/>
          </a:endParaRPr>
        </a:p>
      </xdr:txBody>
    </xdr:sp>
    <xdr:clientData/>
  </xdr:oneCellAnchor>
  <xdr:twoCellAnchor>
    <xdr:from>
      <xdr:col>6</xdr:col>
      <xdr:colOff>422275</xdr:colOff>
      <xdr:row>59</xdr:row>
      <xdr:rowOff>6709</xdr:rowOff>
    </xdr:from>
    <xdr:to>
      <xdr:col>6</xdr:col>
      <xdr:colOff>600075</xdr:colOff>
      <xdr:row>59</xdr:row>
      <xdr:rowOff>6709</xdr:rowOff>
    </xdr:to>
    <xdr:cxnSp macro="">
      <xdr:nvCxnSpPr>
        <xdr:cNvPr id="117" name="直線コネクタ 116"/>
        <xdr:cNvCxnSpPr/>
      </xdr:nvCxnSpPr>
      <xdr:spPr>
        <a:xfrm>
          <a:off x="4546600" y="10122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81752</xdr:rowOff>
    </xdr:from>
    <xdr:ext cx="599010" cy="259045"/>
    <xdr:sp macro="" textlink="">
      <xdr:nvSpPr>
        <xdr:cNvPr id="118" name="総務費最大値テキスト"/>
        <xdr:cNvSpPr txBox="1"/>
      </xdr:nvSpPr>
      <xdr:spPr>
        <a:xfrm>
          <a:off x="4686300" y="8482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922,832</a:t>
          </a:r>
          <a:endParaRPr kumimoji="1" lang="ja-JP" altLang="en-US" sz="1000" b="1">
            <a:latin typeface="ＭＳ Ｐゴシック"/>
          </a:endParaRPr>
        </a:p>
      </xdr:txBody>
    </xdr:sp>
    <xdr:clientData/>
  </xdr:oneCellAnchor>
  <xdr:twoCellAnchor>
    <xdr:from>
      <xdr:col>6</xdr:col>
      <xdr:colOff>422275</xdr:colOff>
      <xdr:row>50</xdr:row>
      <xdr:rowOff>135075</xdr:rowOff>
    </xdr:from>
    <xdr:to>
      <xdr:col>6</xdr:col>
      <xdr:colOff>600075</xdr:colOff>
      <xdr:row>50</xdr:row>
      <xdr:rowOff>135075</xdr:rowOff>
    </xdr:to>
    <xdr:cxnSp macro="">
      <xdr:nvCxnSpPr>
        <xdr:cNvPr id="119" name="直線コネクタ 118"/>
        <xdr:cNvCxnSpPr/>
      </xdr:nvCxnSpPr>
      <xdr:spPr>
        <a:xfrm>
          <a:off x="4546600" y="870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134382</xdr:rowOff>
    </xdr:from>
    <xdr:to>
      <xdr:col>6</xdr:col>
      <xdr:colOff>511175</xdr:colOff>
      <xdr:row>58</xdr:row>
      <xdr:rowOff>147000</xdr:rowOff>
    </xdr:to>
    <xdr:cxnSp macro="">
      <xdr:nvCxnSpPr>
        <xdr:cNvPr id="120" name="直線コネクタ 119"/>
        <xdr:cNvCxnSpPr/>
      </xdr:nvCxnSpPr>
      <xdr:spPr>
        <a:xfrm flipV="1">
          <a:off x="3797300" y="10078482"/>
          <a:ext cx="838200" cy="1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134696</xdr:rowOff>
    </xdr:from>
    <xdr:ext cx="599010" cy="259045"/>
    <xdr:sp macro="" textlink="">
      <xdr:nvSpPr>
        <xdr:cNvPr id="121" name="総務費平均値テキスト"/>
        <xdr:cNvSpPr txBox="1"/>
      </xdr:nvSpPr>
      <xdr:spPr>
        <a:xfrm>
          <a:off x="4686300" y="97358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170,964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111819</xdr:rowOff>
    </xdr:from>
    <xdr:to>
      <xdr:col>6</xdr:col>
      <xdr:colOff>561975</xdr:colOff>
      <xdr:row>58</xdr:row>
      <xdr:rowOff>41969</xdr:rowOff>
    </xdr:to>
    <xdr:sp macro="" textlink="">
      <xdr:nvSpPr>
        <xdr:cNvPr id="122" name="フローチャート : 判断 121"/>
        <xdr:cNvSpPr/>
      </xdr:nvSpPr>
      <xdr:spPr>
        <a:xfrm>
          <a:off x="45847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147000</xdr:rowOff>
    </xdr:from>
    <xdr:to>
      <xdr:col>5</xdr:col>
      <xdr:colOff>358775</xdr:colOff>
      <xdr:row>58</xdr:row>
      <xdr:rowOff>162725</xdr:rowOff>
    </xdr:to>
    <xdr:cxnSp macro="">
      <xdr:nvCxnSpPr>
        <xdr:cNvPr id="123" name="直線コネクタ 122"/>
        <xdr:cNvCxnSpPr/>
      </xdr:nvCxnSpPr>
      <xdr:spPr>
        <a:xfrm flipV="1">
          <a:off x="2908300" y="10091100"/>
          <a:ext cx="889000" cy="1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155896</xdr:rowOff>
    </xdr:from>
    <xdr:to>
      <xdr:col>5</xdr:col>
      <xdr:colOff>409575</xdr:colOff>
      <xdr:row>58</xdr:row>
      <xdr:rowOff>86046</xdr:rowOff>
    </xdr:to>
    <xdr:sp macro="" textlink="">
      <xdr:nvSpPr>
        <xdr:cNvPr id="124" name="フローチャート : 判断 123"/>
        <xdr:cNvSpPr/>
      </xdr:nvSpPr>
      <xdr:spPr>
        <a:xfrm>
          <a:off x="3746500" y="99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102573</xdr:rowOff>
    </xdr:from>
    <xdr:ext cx="599010" cy="259045"/>
    <xdr:sp macro="" textlink="">
      <xdr:nvSpPr>
        <xdr:cNvPr id="125" name="テキスト ボックス 124"/>
        <xdr:cNvSpPr txBox="1"/>
      </xdr:nvSpPr>
      <xdr:spPr>
        <a:xfrm>
          <a:off x="3497794" y="9703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143,970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162725</xdr:rowOff>
    </xdr:from>
    <xdr:to>
      <xdr:col>4</xdr:col>
      <xdr:colOff>155575</xdr:colOff>
      <xdr:row>58</xdr:row>
      <xdr:rowOff>171399</xdr:rowOff>
    </xdr:to>
    <xdr:cxnSp macro="">
      <xdr:nvCxnSpPr>
        <xdr:cNvPr id="126" name="直線コネクタ 125"/>
        <xdr:cNvCxnSpPr/>
      </xdr:nvCxnSpPr>
      <xdr:spPr>
        <a:xfrm flipV="1">
          <a:off x="2019300" y="10106825"/>
          <a:ext cx="889000" cy="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78641</xdr:rowOff>
    </xdr:from>
    <xdr:to>
      <xdr:col>4</xdr:col>
      <xdr:colOff>206375</xdr:colOff>
      <xdr:row>58</xdr:row>
      <xdr:rowOff>8791</xdr:rowOff>
    </xdr:to>
    <xdr:sp macro="" textlink="">
      <xdr:nvSpPr>
        <xdr:cNvPr id="127" name="フローチャート : 判断 126"/>
        <xdr:cNvSpPr/>
      </xdr:nvSpPr>
      <xdr:spPr>
        <a:xfrm>
          <a:off x="2857500" y="98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25318</xdr:rowOff>
    </xdr:from>
    <xdr:ext cx="599010" cy="259045"/>
    <xdr:sp macro="" textlink="">
      <xdr:nvSpPr>
        <xdr:cNvPr id="128" name="テキスト ボックス 127"/>
        <xdr:cNvSpPr txBox="1"/>
      </xdr:nvSpPr>
      <xdr:spPr>
        <a:xfrm>
          <a:off x="2608794" y="962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191,283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135617</xdr:rowOff>
    </xdr:from>
    <xdr:to>
      <xdr:col>2</xdr:col>
      <xdr:colOff>638175</xdr:colOff>
      <xdr:row>58</xdr:row>
      <xdr:rowOff>171399</xdr:rowOff>
    </xdr:to>
    <xdr:cxnSp macro="">
      <xdr:nvCxnSpPr>
        <xdr:cNvPr id="129" name="直線コネクタ 128"/>
        <xdr:cNvCxnSpPr/>
      </xdr:nvCxnSpPr>
      <xdr:spPr>
        <a:xfrm>
          <a:off x="1130300" y="10079717"/>
          <a:ext cx="889000" cy="3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13364</xdr:rowOff>
    </xdr:from>
    <xdr:to>
      <xdr:col>3</xdr:col>
      <xdr:colOff>3175</xdr:colOff>
      <xdr:row>58</xdr:row>
      <xdr:rowOff>114964</xdr:rowOff>
    </xdr:to>
    <xdr:sp macro="" textlink="">
      <xdr:nvSpPr>
        <xdr:cNvPr id="130" name="フローチャート : 判断 129"/>
        <xdr:cNvSpPr/>
      </xdr:nvSpPr>
      <xdr:spPr>
        <a:xfrm>
          <a:off x="1968500" y="995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131491</xdr:rowOff>
    </xdr:from>
    <xdr:ext cx="599010" cy="259045"/>
    <xdr:sp macro="" textlink="">
      <xdr:nvSpPr>
        <xdr:cNvPr id="131" name="テキスト ボックス 130"/>
        <xdr:cNvSpPr txBox="1"/>
      </xdr:nvSpPr>
      <xdr:spPr>
        <a:xfrm>
          <a:off x="1719794" y="973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126,260</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19744</xdr:rowOff>
    </xdr:from>
    <xdr:to>
      <xdr:col>1</xdr:col>
      <xdr:colOff>485775</xdr:colOff>
      <xdr:row>58</xdr:row>
      <xdr:rowOff>121344</xdr:rowOff>
    </xdr:to>
    <xdr:sp macro="" textlink="">
      <xdr:nvSpPr>
        <xdr:cNvPr id="132" name="フローチャート : 判断 131"/>
        <xdr:cNvSpPr/>
      </xdr:nvSpPr>
      <xdr:spPr>
        <a:xfrm>
          <a:off x="1079500" y="996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137871</xdr:rowOff>
    </xdr:from>
    <xdr:ext cx="599010" cy="259045"/>
    <xdr:sp macro="" textlink="">
      <xdr:nvSpPr>
        <xdr:cNvPr id="133" name="テキスト ボックス 132"/>
        <xdr:cNvSpPr txBox="1"/>
      </xdr:nvSpPr>
      <xdr:spPr>
        <a:xfrm>
          <a:off x="830794" y="9739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122,353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83582</xdr:rowOff>
    </xdr:from>
    <xdr:to>
      <xdr:col>6</xdr:col>
      <xdr:colOff>561975</xdr:colOff>
      <xdr:row>59</xdr:row>
      <xdr:rowOff>13732</xdr:rowOff>
    </xdr:to>
    <xdr:sp macro="" textlink="">
      <xdr:nvSpPr>
        <xdr:cNvPr id="139" name="円/楕円 138"/>
        <xdr:cNvSpPr/>
      </xdr:nvSpPr>
      <xdr:spPr>
        <a:xfrm>
          <a:off x="4584700" y="1002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169959</xdr:rowOff>
    </xdr:from>
    <xdr:ext cx="534377" cy="259045"/>
    <xdr:sp macro="" textlink="">
      <xdr:nvSpPr>
        <xdr:cNvPr id="140" name="総務費該当値テキスト"/>
        <xdr:cNvSpPr txBox="1"/>
      </xdr:nvSpPr>
      <xdr:spPr>
        <a:xfrm>
          <a:off x="4686300" y="994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83,257</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96200</xdr:rowOff>
    </xdr:from>
    <xdr:to>
      <xdr:col>5</xdr:col>
      <xdr:colOff>409575</xdr:colOff>
      <xdr:row>59</xdr:row>
      <xdr:rowOff>26350</xdr:rowOff>
    </xdr:to>
    <xdr:sp macro="" textlink="">
      <xdr:nvSpPr>
        <xdr:cNvPr id="141" name="円/楕円 140"/>
        <xdr:cNvSpPr/>
      </xdr:nvSpPr>
      <xdr:spPr>
        <a:xfrm>
          <a:off x="3746500" y="1004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17477</xdr:rowOff>
    </xdr:from>
    <xdr:ext cx="534377" cy="259045"/>
    <xdr:sp macro="" textlink="">
      <xdr:nvSpPr>
        <xdr:cNvPr id="142" name="テキスト ボックス 141"/>
        <xdr:cNvSpPr txBox="1"/>
      </xdr:nvSpPr>
      <xdr:spPr>
        <a:xfrm>
          <a:off x="3530111" y="1013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75,529</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111925</xdr:rowOff>
    </xdr:from>
    <xdr:to>
      <xdr:col>4</xdr:col>
      <xdr:colOff>206375</xdr:colOff>
      <xdr:row>59</xdr:row>
      <xdr:rowOff>42075</xdr:rowOff>
    </xdr:to>
    <xdr:sp macro="" textlink="">
      <xdr:nvSpPr>
        <xdr:cNvPr id="143" name="円/楕円 142"/>
        <xdr:cNvSpPr/>
      </xdr:nvSpPr>
      <xdr:spPr>
        <a:xfrm>
          <a:off x="2857500" y="1005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33202</xdr:rowOff>
    </xdr:from>
    <xdr:ext cx="534377" cy="259045"/>
    <xdr:sp macro="" textlink="">
      <xdr:nvSpPr>
        <xdr:cNvPr id="144" name="テキスト ボックス 143"/>
        <xdr:cNvSpPr txBox="1"/>
      </xdr:nvSpPr>
      <xdr:spPr>
        <a:xfrm>
          <a:off x="2641111" y="1014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65,899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120599</xdr:rowOff>
    </xdr:from>
    <xdr:to>
      <xdr:col>3</xdr:col>
      <xdr:colOff>3175</xdr:colOff>
      <xdr:row>59</xdr:row>
      <xdr:rowOff>50749</xdr:rowOff>
    </xdr:to>
    <xdr:sp macro="" textlink="">
      <xdr:nvSpPr>
        <xdr:cNvPr id="145" name="円/楕円 144"/>
        <xdr:cNvSpPr/>
      </xdr:nvSpPr>
      <xdr:spPr>
        <a:xfrm>
          <a:off x="1968500" y="1006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41876</xdr:rowOff>
    </xdr:from>
    <xdr:ext cx="534377" cy="259045"/>
    <xdr:sp macro="" textlink="">
      <xdr:nvSpPr>
        <xdr:cNvPr id="146" name="テキスト ボックス 145"/>
        <xdr:cNvSpPr txBox="1"/>
      </xdr:nvSpPr>
      <xdr:spPr>
        <a:xfrm>
          <a:off x="1752111" y="1015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60,587</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84817</xdr:rowOff>
    </xdr:from>
    <xdr:to>
      <xdr:col>1</xdr:col>
      <xdr:colOff>485775</xdr:colOff>
      <xdr:row>59</xdr:row>
      <xdr:rowOff>14967</xdr:rowOff>
    </xdr:to>
    <xdr:sp macro="" textlink="">
      <xdr:nvSpPr>
        <xdr:cNvPr id="147" name="円/楕円 146"/>
        <xdr:cNvSpPr/>
      </xdr:nvSpPr>
      <xdr:spPr>
        <a:xfrm>
          <a:off x="1079500" y="1002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6094</xdr:rowOff>
    </xdr:from>
    <xdr:ext cx="534377" cy="259045"/>
    <xdr:sp macro="" textlink="">
      <xdr:nvSpPr>
        <xdr:cNvPr id="148" name="テキスト ボックス 147"/>
        <xdr:cNvSpPr txBox="1"/>
      </xdr:nvSpPr>
      <xdr:spPr>
        <a:xfrm>
          <a:off x="863111" y="1012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82,501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1" name="テキスト ボックス 160"/>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88689</xdr:rowOff>
    </xdr:from>
    <xdr:to>
      <xdr:col>6</xdr:col>
      <xdr:colOff>510540</xdr:colOff>
      <xdr:row>78</xdr:row>
      <xdr:rowOff>37832</xdr:rowOff>
    </xdr:to>
    <xdr:cxnSp macro="">
      <xdr:nvCxnSpPr>
        <xdr:cNvPr id="175" name="直線コネクタ 174"/>
        <xdr:cNvCxnSpPr/>
      </xdr:nvCxnSpPr>
      <xdr:spPr>
        <a:xfrm flipV="1">
          <a:off x="4633595" y="12090189"/>
          <a:ext cx="1270" cy="1320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41659</xdr:rowOff>
    </xdr:from>
    <xdr:ext cx="599010" cy="259045"/>
    <xdr:sp macro="" textlink="">
      <xdr:nvSpPr>
        <xdr:cNvPr id="176" name="民生費最小値テキスト"/>
        <xdr:cNvSpPr txBox="1"/>
      </xdr:nvSpPr>
      <xdr:spPr>
        <a:xfrm>
          <a:off x="4686300" y="13414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111,358</a:t>
          </a:r>
          <a:endParaRPr kumimoji="1" lang="ja-JP" altLang="en-US" sz="1000" b="1">
            <a:latin typeface="ＭＳ Ｐゴシック"/>
          </a:endParaRPr>
        </a:p>
      </xdr:txBody>
    </xdr:sp>
    <xdr:clientData/>
  </xdr:oneCellAnchor>
  <xdr:twoCellAnchor>
    <xdr:from>
      <xdr:col>6</xdr:col>
      <xdr:colOff>422275</xdr:colOff>
      <xdr:row>78</xdr:row>
      <xdr:rowOff>37832</xdr:rowOff>
    </xdr:from>
    <xdr:to>
      <xdr:col>6</xdr:col>
      <xdr:colOff>600075</xdr:colOff>
      <xdr:row>78</xdr:row>
      <xdr:rowOff>37832</xdr:rowOff>
    </xdr:to>
    <xdr:cxnSp macro="">
      <xdr:nvCxnSpPr>
        <xdr:cNvPr id="177" name="直線コネクタ 176"/>
        <xdr:cNvCxnSpPr/>
      </xdr:nvCxnSpPr>
      <xdr:spPr>
        <a:xfrm>
          <a:off x="4546600" y="13410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35366</xdr:rowOff>
    </xdr:from>
    <xdr:ext cx="599010" cy="259045"/>
    <xdr:sp macro="" textlink="">
      <xdr:nvSpPr>
        <xdr:cNvPr id="178" name="民生費最大値テキスト"/>
        <xdr:cNvSpPr txBox="1"/>
      </xdr:nvSpPr>
      <xdr:spPr>
        <a:xfrm>
          <a:off x="4686300" y="11865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232,686</a:t>
          </a:r>
          <a:endParaRPr kumimoji="1" lang="ja-JP" altLang="en-US" sz="1000" b="1">
            <a:latin typeface="ＭＳ Ｐゴシック"/>
          </a:endParaRPr>
        </a:p>
      </xdr:txBody>
    </xdr:sp>
    <xdr:clientData/>
  </xdr:oneCellAnchor>
  <xdr:twoCellAnchor>
    <xdr:from>
      <xdr:col>6</xdr:col>
      <xdr:colOff>422275</xdr:colOff>
      <xdr:row>70</xdr:row>
      <xdr:rowOff>88689</xdr:rowOff>
    </xdr:from>
    <xdr:to>
      <xdr:col>6</xdr:col>
      <xdr:colOff>600075</xdr:colOff>
      <xdr:row>70</xdr:row>
      <xdr:rowOff>88689</xdr:rowOff>
    </xdr:to>
    <xdr:cxnSp macro="">
      <xdr:nvCxnSpPr>
        <xdr:cNvPr id="179" name="直線コネクタ 178"/>
        <xdr:cNvCxnSpPr/>
      </xdr:nvCxnSpPr>
      <xdr:spPr>
        <a:xfrm>
          <a:off x="4546600" y="1209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135748</xdr:rowOff>
    </xdr:from>
    <xdr:to>
      <xdr:col>6</xdr:col>
      <xdr:colOff>511175</xdr:colOff>
      <xdr:row>76</xdr:row>
      <xdr:rowOff>38844</xdr:rowOff>
    </xdr:to>
    <xdr:cxnSp macro="">
      <xdr:nvCxnSpPr>
        <xdr:cNvPr id="180" name="直線コネクタ 179"/>
        <xdr:cNvCxnSpPr/>
      </xdr:nvCxnSpPr>
      <xdr:spPr>
        <a:xfrm flipV="1">
          <a:off x="3797300" y="12823048"/>
          <a:ext cx="838200" cy="24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89055</xdr:rowOff>
    </xdr:from>
    <xdr:ext cx="599010" cy="259045"/>
    <xdr:sp macro="" textlink="">
      <xdr:nvSpPr>
        <xdr:cNvPr id="181" name="民生費平均値テキスト"/>
        <xdr:cNvSpPr txBox="1"/>
      </xdr:nvSpPr>
      <xdr:spPr>
        <a:xfrm>
          <a:off x="4686300" y="127763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163,004</a:t>
          </a:r>
          <a:endParaRPr kumimoji="1" lang="ja-JP" altLang="en-US" sz="1000" b="1">
            <a:solidFill>
              <a:srgbClr val="000080"/>
            </a:solidFill>
            <a:latin typeface="ＭＳ Ｐゴシック"/>
          </a:endParaRPr>
        </a:p>
      </xdr:txBody>
    </xdr:sp>
    <xdr:clientData/>
  </xdr:oneCellAnchor>
  <xdr:twoCellAnchor>
    <xdr:from>
      <xdr:col>6</xdr:col>
      <xdr:colOff>460375</xdr:colOff>
      <xdr:row>74</xdr:row>
      <xdr:rowOff>110628</xdr:rowOff>
    </xdr:from>
    <xdr:to>
      <xdr:col>6</xdr:col>
      <xdr:colOff>561975</xdr:colOff>
      <xdr:row>75</xdr:row>
      <xdr:rowOff>40778</xdr:rowOff>
    </xdr:to>
    <xdr:sp macro="" textlink="">
      <xdr:nvSpPr>
        <xdr:cNvPr id="182" name="フローチャート : 判断 181"/>
        <xdr:cNvSpPr/>
      </xdr:nvSpPr>
      <xdr:spPr>
        <a:xfrm>
          <a:off x="45847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38844</xdr:rowOff>
    </xdr:from>
    <xdr:to>
      <xdr:col>5</xdr:col>
      <xdr:colOff>358775</xdr:colOff>
      <xdr:row>77</xdr:row>
      <xdr:rowOff>82366</xdr:rowOff>
    </xdr:to>
    <xdr:cxnSp macro="">
      <xdr:nvCxnSpPr>
        <xdr:cNvPr id="183" name="直線コネクタ 182"/>
        <xdr:cNvCxnSpPr/>
      </xdr:nvCxnSpPr>
      <xdr:spPr>
        <a:xfrm flipV="1">
          <a:off x="2908300" y="13069044"/>
          <a:ext cx="889000" cy="2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40470</xdr:rowOff>
    </xdr:from>
    <xdr:to>
      <xdr:col>5</xdr:col>
      <xdr:colOff>409575</xdr:colOff>
      <xdr:row>75</xdr:row>
      <xdr:rowOff>142070</xdr:rowOff>
    </xdr:to>
    <xdr:sp macro="" textlink="">
      <xdr:nvSpPr>
        <xdr:cNvPr id="184" name="フローチャート : 判断 183"/>
        <xdr:cNvSpPr/>
      </xdr:nvSpPr>
      <xdr:spPr>
        <a:xfrm>
          <a:off x="3746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158597</xdr:rowOff>
    </xdr:from>
    <xdr:ext cx="599010" cy="259045"/>
    <xdr:sp macro="" textlink="">
      <xdr:nvSpPr>
        <xdr:cNvPr id="185" name="テキスト ボックス 184"/>
        <xdr:cNvSpPr txBox="1"/>
      </xdr:nvSpPr>
      <xdr:spPr>
        <a:xfrm>
          <a:off x="3497794"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153,699</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82366</xdr:rowOff>
    </xdr:from>
    <xdr:to>
      <xdr:col>4</xdr:col>
      <xdr:colOff>155575</xdr:colOff>
      <xdr:row>77</xdr:row>
      <xdr:rowOff>158434</xdr:rowOff>
    </xdr:to>
    <xdr:cxnSp macro="">
      <xdr:nvCxnSpPr>
        <xdr:cNvPr id="186" name="直線コネクタ 185"/>
        <xdr:cNvCxnSpPr/>
      </xdr:nvCxnSpPr>
      <xdr:spPr>
        <a:xfrm flipV="1">
          <a:off x="2019300" y="13284016"/>
          <a:ext cx="889000" cy="7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55633</xdr:rowOff>
    </xdr:from>
    <xdr:to>
      <xdr:col>4</xdr:col>
      <xdr:colOff>206375</xdr:colOff>
      <xdr:row>75</xdr:row>
      <xdr:rowOff>157234</xdr:rowOff>
    </xdr:to>
    <xdr:sp macro="" textlink="">
      <xdr:nvSpPr>
        <xdr:cNvPr id="187" name="フローチャート : 判断 186"/>
        <xdr:cNvSpPr/>
      </xdr:nvSpPr>
      <xdr:spPr>
        <a:xfrm>
          <a:off x="2857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2310</xdr:rowOff>
    </xdr:from>
    <xdr:ext cx="599010" cy="259045"/>
    <xdr:sp macro="" textlink="">
      <xdr:nvSpPr>
        <xdr:cNvPr id="188" name="テキスト ボックス 187"/>
        <xdr:cNvSpPr txBox="1"/>
      </xdr:nvSpPr>
      <xdr:spPr>
        <a:xfrm>
          <a:off x="2608794"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152,306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158434</xdr:rowOff>
    </xdr:from>
    <xdr:to>
      <xdr:col>2</xdr:col>
      <xdr:colOff>638175</xdr:colOff>
      <xdr:row>78</xdr:row>
      <xdr:rowOff>108610</xdr:rowOff>
    </xdr:to>
    <xdr:cxnSp macro="">
      <xdr:nvCxnSpPr>
        <xdr:cNvPr id="189" name="直線コネクタ 188"/>
        <xdr:cNvCxnSpPr/>
      </xdr:nvCxnSpPr>
      <xdr:spPr>
        <a:xfrm flipV="1">
          <a:off x="1130300" y="13360084"/>
          <a:ext cx="889000" cy="12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40339</xdr:rowOff>
    </xdr:from>
    <xdr:to>
      <xdr:col>3</xdr:col>
      <xdr:colOff>3175</xdr:colOff>
      <xdr:row>76</xdr:row>
      <xdr:rowOff>141939</xdr:rowOff>
    </xdr:to>
    <xdr:sp macro="" textlink="">
      <xdr:nvSpPr>
        <xdr:cNvPr id="190" name="フローチャート : 判断 189"/>
        <xdr:cNvSpPr/>
      </xdr:nvSpPr>
      <xdr:spPr>
        <a:xfrm>
          <a:off x="1968500" y="130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158466</xdr:rowOff>
    </xdr:from>
    <xdr:ext cx="599010" cy="259045"/>
    <xdr:sp macro="" textlink="">
      <xdr:nvSpPr>
        <xdr:cNvPr id="191" name="テキスト ボックス 190"/>
        <xdr:cNvSpPr txBox="1"/>
      </xdr:nvSpPr>
      <xdr:spPr>
        <a:xfrm>
          <a:off x="1719794" y="1284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137,961</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101712</xdr:rowOff>
    </xdr:from>
    <xdr:to>
      <xdr:col>1</xdr:col>
      <xdr:colOff>485775</xdr:colOff>
      <xdr:row>76</xdr:row>
      <xdr:rowOff>31862</xdr:rowOff>
    </xdr:to>
    <xdr:sp macro="" textlink="">
      <xdr:nvSpPr>
        <xdr:cNvPr id="192" name="フローチャート : 判断 191"/>
        <xdr:cNvSpPr/>
      </xdr:nvSpPr>
      <xdr:spPr>
        <a:xfrm>
          <a:off x="1079500" y="1296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48389</xdr:rowOff>
    </xdr:from>
    <xdr:ext cx="599010" cy="259045"/>
    <xdr:sp macro="" textlink="">
      <xdr:nvSpPr>
        <xdr:cNvPr id="193" name="テキスト ボックス 192"/>
        <xdr:cNvSpPr txBox="1"/>
      </xdr:nvSpPr>
      <xdr:spPr>
        <a:xfrm>
          <a:off x="830794" y="12735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74</xdr:row>
      <xdr:rowOff>84948</xdr:rowOff>
    </xdr:from>
    <xdr:to>
      <xdr:col>6</xdr:col>
      <xdr:colOff>561975</xdr:colOff>
      <xdr:row>75</xdr:row>
      <xdr:rowOff>15098</xdr:rowOff>
    </xdr:to>
    <xdr:sp macro="" textlink="">
      <xdr:nvSpPr>
        <xdr:cNvPr id="199" name="円/楕円 198"/>
        <xdr:cNvSpPr/>
      </xdr:nvSpPr>
      <xdr:spPr>
        <a:xfrm>
          <a:off x="4584700" y="1277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107825</xdr:rowOff>
    </xdr:from>
    <xdr:ext cx="599010" cy="259045"/>
    <xdr:sp macro="" textlink="">
      <xdr:nvSpPr>
        <xdr:cNvPr id="200" name="民生費該当値テキスト"/>
        <xdr:cNvSpPr txBox="1"/>
      </xdr:nvSpPr>
      <xdr:spPr>
        <a:xfrm>
          <a:off x="4686300" y="1262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165,363</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159494</xdr:rowOff>
    </xdr:from>
    <xdr:to>
      <xdr:col>5</xdr:col>
      <xdr:colOff>409575</xdr:colOff>
      <xdr:row>76</xdr:row>
      <xdr:rowOff>89644</xdr:rowOff>
    </xdr:to>
    <xdr:sp macro="" textlink="">
      <xdr:nvSpPr>
        <xdr:cNvPr id="201" name="円/楕円 200"/>
        <xdr:cNvSpPr/>
      </xdr:nvSpPr>
      <xdr:spPr>
        <a:xfrm>
          <a:off x="3746500" y="1301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80771</xdr:rowOff>
    </xdr:from>
    <xdr:ext cx="599010" cy="259045"/>
    <xdr:sp macro="" textlink="">
      <xdr:nvSpPr>
        <xdr:cNvPr id="202" name="テキスト ボックス 201"/>
        <xdr:cNvSpPr txBox="1"/>
      </xdr:nvSpPr>
      <xdr:spPr>
        <a:xfrm>
          <a:off x="3497794" y="1311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142,765</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31566</xdr:rowOff>
    </xdr:from>
    <xdr:to>
      <xdr:col>4</xdr:col>
      <xdr:colOff>206375</xdr:colOff>
      <xdr:row>77</xdr:row>
      <xdr:rowOff>133166</xdr:rowOff>
    </xdr:to>
    <xdr:sp macro="" textlink="">
      <xdr:nvSpPr>
        <xdr:cNvPr id="203" name="円/楕円 202"/>
        <xdr:cNvSpPr/>
      </xdr:nvSpPr>
      <xdr:spPr>
        <a:xfrm>
          <a:off x="2857500" y="1323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124293</xdr:rowOff>
    </xdr:from>
    <xdr:ext cx="599010" cy="259045"/>
    <xdr:sp macro="" textlink="">
      <xdr:nvSpPr>
        <xdr:cNvPr id="204" name="テキスト ボックス 203"/>
        <xdr:cNvSpPr txBox="1"/>
      </xdr:nvSpPr>
      <xdr:spPr>
        <a:xfrm>
          <a:off x="2608794" y="13325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123,017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107634</xdr:rowOff>
    </xdr:from>
    <xdr:to>
      <xdr:col>3</xdr:col>
      <xdr:colOff>3175</xdr:colOff>
      <xdr:row>78</xdr:row>
      <xdr:rowOff>37784</xdr:rowOff>
    </xdr:to>
    <xdr:sp macro="" textlink="">
      <xdr:nvSpPr>
        <xdr:cNvPr id="205" name="円/楕円 204"/>
        <xdr:cNvSpPr/>
      </xdr:nvSpPr>
      <xdr:spPr>
        <a:xfrm>
          <a:off x="1968500" y="1330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28911</xdr:rowOff>
    </xdr:from>
    <xdr:ext cx="599010" cy="259045"/>
    <xdr:sp macro="" textlink="">
      <xdr:nvSpPr>
        <xdr:cNvPr id="206" name="テキスト ボックス 205"/>
        <xdr:cNvSpPr txBox="1"/>
      </xdr:nvSpPr>
      <xdr:spPr>
        <a:xfrm>
          <a:off x="1719794" y="1340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116,029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57810</xdr:rowOff>
    </xdr:from>
    <xdr:to>
      <xdr:col>1</xdr:col>
      <xdr:colOff>485775</xdr:colOff>
      <xdr:row>78</xdr:row>
      <xdr:rowOff>159410</xdr:rowOff>
    </xdr:to>
    <xdr:sp macro="" textlink="">
      <xdr:nvSpPr>
        <xdr:cNvPr id="207" name="円/楕円 206"/>
        <xdr:cNvSpPr/>
      </xdr:nvSpPr>
      <xdr:spPr>
        <a:xfrm>
          <a:off x="1079500" y="1343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150537</xdr:rowOff>
    </xdr:from>
    <xdr:ext cx="599010" cy="259045"/>
    <xdr:sp macro="" textlink="">
      <xdr:nvSpPr>
        <xdr:cNvPr id="208" name="テキスト ボックス 207"/>
        <xdr:cNvSpPr txBox="1"/>
      </xdr:nvSpPr>
      <xdr:spPr>
        <a:xfrm>
          <a:off x="830794" y="1352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104,856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19817</xdr:rowOff>
    </xdr:from>
    <xdr:to>
      <xdr:col>6</xdr:col>
      <xdr:colOff>510540</xdr:colOff>
      <xdr:row>98</xdr:row>
      <xdr:rowOff>25684</xdr:rowOff>
    </xdr:to>
    <xdr:cxnSp macro="">
      <xdr:nvCxnSpPr>
        <xdr:cNvPr id="230" name="直線コネクタ 229"/>
        <xdr:cNvCxnSpPr/>
      </xdr:nvCxnSpPr>
      <xdr:spPr>
        <a:xfrm flipV="1">
          <a:off x="4633595" y="15450317"/>
          <a:ext cx="1270" cy="137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29511</xdr:rowOff>
    </xdr:from>
    <xdr:ext cx="534377" cy="259045"/>
    <xdr:sp macro="" textlink="">
      <xdr:nvSpPr>
        <xdr:cNvPr id="231" name="衛生費最小値テキスト"/>
        <xdr:cNvSpPr txBox="1"/>
      </xdr:nvSpPr>
      <xdr:spPr>
        <a:xfrm>
          <a:off x="4686300" y="1683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24,938</a:t>
          </a:r>
          <a:endParaRPr kumimoji="1" lang="ja-JP" altLang="en-US" sz="1000" b="1">
            <a:latin typeface="ＭＳ Ｐゴシック"/>
          </a:endParaRPr>
        </a:p>
      </xdr:txBody>
    </xdr:sp>
    <xdr:clientData/>
  </xdr:oneCellAnchor>
  <xdr:twoCellAnchor>
    <xdr:from>
      <xdr:col>6</xdr:col>
      <xdr:colOff>422275</xdr:colOff>
      <xdr:row>98</xdr:row>
      <xdr:rowOff>25684</xdr:rowOff>
    </xdr:from>
    <xdr:to>
      <xdr:col>6</xdr:col>
      <xdr:colOff>600075</xdr:colOff>
      <xdr:row>98</xdr:row>
      <xdr:rowOff>25684</xdr:rowOff>
    </xdr:to>
    <xdr:cxnSp macro="">
      <xdr:nvCxnSpPr>
        <xdr:cNvPr id="232" name="直線コネクタ 231"/>
        <xdr:cNvCxnSpPr/>
      </xdr:nvCxnSpPr>
      <xdr:spPr>
        <a:xfrm>
          <a:off x="4546600" y="16827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137944</xdr:rowOff>
    </xdr:from>
    <xdr:ext cx="599010" cy="259045"/>
    <xdr:sp macro="" textlink="">
      <xdr:nvSpPr>
        <xdr:cNvPr id="233" name="衛生費最大値テキスト"/>
        <xdr:cNvSpPr txBox="1"/>
      </xdr:nvSpPr>
      <xdr:spPr>
        <a:xfrm>
          <a:off x="4686300" y="15225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326,221</a:t>
          </a:r>
          <a:endParaRPr kumimoji="1" lang="ja-JP" altLang="en-US" sz="1000" b="1">
            <a:latin typeface="ＭＳ Ｐゴシック"/>
          </a:endParaRPr>
        </a:p>
      </xdr:txBody>
    </xdr:sp>
    <xdr:clientData/>
  </xdr:oneCellAnchor>
  <xdr:twoCellAnchor>
    <xdr:from>
      <xdr:col>6</xdr:col>
      <xdr:colOff>422275</xdr:colOff>
      <xdr:row>90</xdr:row>
      <xdr:rowOff>19817</xdr:rowOff>
    </xdr:from>
    <xdr:to>
      <xdr:col>6</xdr:col>
      <xdr:colOff>600075</xdr:colOff>
      <xdr:row>90</xdr:row>
      <xdr:rowOff>19817</xdr:rowOff>
    </xdr:to>
    <xdr:cxnSp macro="">
      <xdr:nvCxnSpPr>
        <xdr:cNvPr id="234" name="直線コネクタ 233"/>
        <xdr:cNvCxnSpPr/>
      </xdr:nvCxnSpPr>
      <xdr:spPr>
        <a:xfrm>
          <a:off x="4546600" y="1545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90</xdr:row>
      <xdr:rowOff>19817</xdr:rowOff>
    </xdr:from>
    <xdr:to>
      <xdr:col>6</xdr:col>
      <xdr:colOff>511175</xdr:colOff>
      <xdr:row>97</xdr:row>
      <xdr:rowOff>152908</xdr:rowOff>
    </xdr:to>
    <xdr:cxnSp macro="">
      <xdr:nvCxnSpPr>
        <xdr:cNvPr id="235" name="直線コネクタ 234"/>
        <xdr:cNvCxnSpPr/>
      </xdr:nvCxnSpPr>
      <xdr:spPr>
        <a:xfrm flipV="1">
          <a:off x="3797300" y="15450317"/>
          <a:ext cx="838200" cy="133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53684</xdr:rowOff>
    </xdr:from>
    <xdr:ext cx="534377" cy="259045"/>
    <xdr:sp macro="" textlink="">
      <xdr:nvSpPr>
        <xdr:cNvPr id="236" name="衛生費平均値テキスト"/>
        <xdr:cNvSpPr txBox="1"/>
      </xdr:nvSpPr>
      <xdr:spPr>
        <a:xfrm>
          <a:off x="4686300" y="16512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77,984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75257</xdr:rowOff>
    </xdr:from>
    <xdr:to>
      <xdr:col>6</xdr:col>
      <xdr:colOff>561975</xdr:colOff>
      <xdr:row>97</xdr:row>
      <xdr:rowOff>5407</xdr:rowOff>
    </xdr:to>
    <xdr:sp macro="" textlink="">
      <xdr:nvSpPr>
        <xdr:cNvPr id="237" name="フローチャート : 判断 236"/>
        <xdr:cNvSpPr/>
      </xdr:nvSpPr>
      <xdr:spPr>
        <a:xfrm>
          <a:off x="4584700" y="1653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150523</xdr:rowOff>
    </xdr:from>
    <xdr:to>
      <xdr:col>5</xdr:col>
      <xdr:colOff>358775</xdr:colOff>
      <xdr:row>97</xdr:row>
      <xdr:rowOff>152908</xdr:rowOff>
    </xdr:to>
    <xdr:cxnSp macro="">
      <xdr:nvCxnSpPr>
        <xdr:cNvPr id="238" name="直線コネクタ 237"/>
        <xdr:cNvCxnSpPr/>
      </xdr:nvCxnSpPr>
      <xdr:spPr>
        <a:xfrm>
          <a:off x="2908300" y="16781173"/>
          <a:ext cx="889000" cy="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108345</xdr:rowOff>
    </xdr:from>
    <xdr:to>
      <xdr:col>5</xdr:col>
      <xdr:colOff>409575</xdr:colOff>
      <xdr:row>97</xdr:row>
      <xdr:rowOff>38495</xdr:rowOff>
    </xdr:to>
    <xdr:sp macro="" textlink="">
      <xdr:nvSpPr>
        <xdr:cNvPr id="239" name="フローチャート : 判断 238"/>
        <xdr:cNvSpPr/>
      </xdr:nvSpPr>
      <xdr:spPr>
        <a:xfrm>
          <a:off x="3746500" y="1656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55022</xdr:rowOff>
    </xdr:from>
    <xdr:ext cx="534377" cy="259045"/>
    <xdr:sp macro="" textlink="">
      <xdr:nvSpPr>
        <xdr:cNvPr id="240" name="テキスト ボックス 239"/>
        <xdr:cNvSpPr txBox="1"/>
      </xdr:nvSpPr>
      <xdr:spPr>
        <a:xfrm>
          <a:off x="3530111" y="1634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70,747</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150523</xdr:rowOff>
    </xdr:from>
    <xdr:to>
      <xdr:col>4</xdr:col>
      <xdr:colOff>155575</xdr:colOff>
      <xdr:row>97</xdr:row>
      <xdr:rowOff>154408</xdr:rowOff>
    </xdr:to>
    <xdr:cxnSp macro="">
      <xdr:nvCxnSpPr>
        <xdr:cNvPr id="241" name="直線コネクタ 240"/>
        <xdr:cNvCxnSpPr/>
      </xdr:nvCxnSpPr>
      <xdr:spPr>
        <a:xfrm flipV="1">
          <a:off x="2019300" y="16781173"/>
          <a:ext cx="8890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106113</xdr:rowOff>
    </xdr:from>
    <xdr:to>
      <xdr:col>4</xdr:col>
      <xdr:colOff>206375</xdr:colOff>
      <xdr:row>97</xdr:row>
      <xdr:rowOff>36263</xdr:rowOff>
    </xdr:to>
    <xdr:sp macro="" textlink="">
      <xdr:nvSpPr>
        <xdr:cNvPr id="242" name="フローチャート : 判断 241"/>
        <xdr:cNvSpPr/>
      </xdr:nvSpPr>
      <xdr:spPr>
        <a:xfrm>
          <a:off x="2857500" y="165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52790</xdr:rowOff>
    </xdr:from>
    <xdr:ext cx="534377" cy="259045"/>
    <xdr:sp macro="" textlink="">
      <xdr:nvSpPr>
        <xdr:cNvPr id="243" name="テキスト ボックス 242"/>
        <xdr:cNvSpPr txBox="1"/>
      </xdr:nvSpPr>
      <xdr:spPr>
        <a:xfrm>
          <a:off x="2641111" y="1634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71,235</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154408</xdr:rowOff>
    </xdr:from>
    <xdr:to>
      <xdr:col>2</xdr:col>
      <xdr:colOff>638175</xdr:colOff>
      <xdr:row>97</xdr:row>
      <xdr:rowOff>167027</xdr:rowOff>
    </xdr:to>
    <xdr:cxnSp macro="">
      <xdr:nvCxnSpPr>
        <xdr:cNvPr id="244" name="直線コネクタ 243"/>
        <xdr:cNvCxnSpPr/>
      </xdr:nvCxnSpPr>
      <xdr:spPr>
        <a:xfrm flipV="1">
          <a:off x="1130300" y="16785058"/>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130972</xdr:rowOff>
    </xdr:from>
    <xdr:to>
      <xdr:col>3</xdr:col>
      <xdr:colOff>3175</xdr:colOff>
      <xdr:row>97</xdr:row>
      <xdr:rowOff>61122</xdr:rowOff>
    </xdr:to>
    <xdr:sp macro="" textlink="">
      <xdr:nvSpPr>
        <xdr:cNvPr id="245" name="フローチャート : 判断 244"/>
        <xdr:cNvSpPr/>
      </xdr:nvSpPr>
      <xdr:spPr>
        <a:xfrm>
          <a:off x="1968500" y="16590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77649</xdr:rowOff>
    </xdr:from>
    <xdr:ext cx="534377" cy="259045"/>
    <xdr:sp macro="" textlink="">
      <xdr:nvSpPr>
        <xdr:cNvPr id="246" name="テキスト ボックス 245"/>
        <xdr:cNvSpPr txBox="1"/>
      </xdr:nvSpPr>
      <xdr:spPr>
        <a:xfrm>
          <a:off x="1752111" y="1636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65,798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156118</xdr:rowOff>
    </xdr:from>
    <xdr:to>
      <xdr:col>1</xdr:col>
      <xdr:colOff>485775</xdr:colOff>
      <xdr:row>97</xdr:row>
      <xdr:rowOff>86268</xdr:rowOff>
    </xdr:to>
    <xdr:sp macro="" textlink="">
      <xdr:nvSpPr>
        <xdr:cNvPr id="247" name="フローチャート : 判断 246"/>
        <xdr:cNvSpPr/>
      </xdr:nvSpPr>
      <xdr:spPr>
        <a:xfrm>
          <a:off x="1079500" y="1661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102795</xdr:rowOff>
    </xdr:from>
    <xdr:ext cx="534377" cy="259045"/>
    <xdr:sp macro="" textlink="">
      <xdr:nvSpPr>
        <xdr:cNvPr id="248" name="テキスト ボックス 247"/>
        <xdr:cNvSpPr txBox="1"/>
      </xdr:nvSpPr>
      <xdr:spPr>
        <a:xfrm>
          <a:off x="863111" y="1639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89</xdr:row>
      <xdr:rowOff>140467</xdr:rowOff>
    </xdr:from>
    <xdr:to>
      <xdr:col>6</xdr:col>
      <xdr:colOff>561975</xdr:colOff>
      <xdr:row>90</xdr:row>
      <xdr:rowOff>70617</xdr:rowOff>
    </xdr:to>
    <xdr:sp macro="" textlink="">
      <xdr:nvSpPr>
        <xdr:cNvPr id="254" name="円/楕円 253"/>
        <xdr:cNvSpPr/>
      </xdr:nvSpPr>
      <xdr:spPr>
        <a:xfrm>
          <a:off x="4584700" y="1539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89</xdr:row>
      <xdr:rowOff>93494</xdr:rowOff>
    </xdr:from>
    <xdr:ext cx="599010" cy="259045"/>
    <xdr:sp macro="" textlink="">
      <xdr:nvSpPr>
        <xdr:cNvPr id="255" name="衛生費該当値テキスト"/>
        <xdr:cNvSpPr txBox="1"/>
      </xdr:nvSpPr>
      <xdr:spPr>
        <a:xfrm>
          <a:off x="4686300" y="1535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326,221</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102108</xdr:rowOff>
    </xdr:from>
    <xdr:to>
      <xdr:col>5</xdr:col>
      <xdr:colOff>409575</xdr:colOff>
      <xdr:row>98</xdr:row>
      <xdr:rowOff>32258</xdr:rowOff>
    </xdr:to>
    <xdr:sp macro="" textlink="">
      <xdr:nvSpPr>
        <xdr:cNvPr id="256" name="円/楕円 255"/>
        <xdr:cNvSpPr/>
      </xdr:nvSpPr>
      <xdr:spPr>
        <a:xfrm>
          <a:off x="3746500" y="1673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23385</xdr:rowOff>
    </xdr:from>
    <xdr:ext cx="534377" cy="259045"/>
    <xdr:sp macro="" textlink="">
      <xdr:nvSpPr>
        <xdr:cNvPr id="257" name="テキスト ボックス 256"/>
        <xdr:cNvSpPr txBox="1"/>
      </xdr:nvSpPr>
      <xdr:spPr>
        <a:xfrm>
          <a:off x="3530111" y="1682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34,611</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99723</xdr:rowOff>
    </xdr:from>
    <xdr:to>
      <xdr:col>4</xdr:col>
      <xdr:colOff>206375</xdr:colOff>
      <xdr:row>98</xdr:row>
      <xdr:rowOff>29873</xdr:rowOff>
    </xdr:to>
    <xdr:sp macro="" textlink="">
      <xdr:nvSpPr>
        <xdr:cNvPr id="258" name="円/楕円 257"/>
        <xdr:cNvSpPr/>
      </xdr:nvSpPr>
      <xdr:spPr>
        <a:xfrm>
          <a:off x="2857500" y="1673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21000</xdr:rowOff>
    </xdr:from>
    <xdr:ext cx="534377" cy="259045"/>
    <xdr:sp macro="" textlink="">
      <xdr:nvSpPr>
        <xdr:cNvPr id="259" name="テキスト ボックス 258"/>
        <xdr:cNvSpPr txBox="1"/>
      </xdr:nvSpPr>
      <xdr:spPr>
        <a:xfrm>
          <a:off x="2641111" y="16823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35,133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103608</xdr:rowOff>
    </xdr:from>
    <xdr:to>
      <xdr:col>3</xdr:col>
      <xdr:colOff>3175</xdr:colOff>
      <xdr:row>98</xdr:row>
      <xdr:rowOff>33758</xdr:rowOff>
    </xdr:to>
    <xdr:sp macro="" textlink="">
      <xdr:nvSpPr>
        <xdr:cNvPr id="260" name="円/楕円 259"/>
        <xdr:cNvSpPr/>
      </xdr:nvSpPr>
      <xdr:spPr>
        <a:xfrm>
          <a:off x="1968500" y="1673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24885</xdr:rowOff>
    </xdr:from>
    <xdr:ext cx="534377" cy="259045"/>
    <xdr:sp macro="" textlink="">
      <xdr:nvSpPr>
        <xdr:cNvPr id="261" name="テキスト ボックス 260"/>
        <xdr:cNvSpPr txBox="1"/>
      </xdr:nvSpPr>
      <xdr:spPr>
        <a:xfrm>
          <a:off x="1752111" y="16826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34,283</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116227</xdr:rowOff>
    </xdr:from>
    <xdr:to>
      <xdr:col>1</xdr:col>
      <xdr:colOff>485775</xdr:colOff>
      <xdr:row>98</xdr:row>
      <xdr:rowOff>46377</xdr:rowOff>
    </xdr:to>
    <xdr:sp macro="" textlink="">
      <xdr:nvSpPr>
        <xdr:cNvPr id="262" name="円/楕円 261"/>
        <xdr:cNvSpPr/>
      </xdr:nvSpPr>
      <xdr:spPr>
        <a:xfrm>
          <a:off x="1079500" y="1674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37504</xdr:rowOff>
    </xdr:from>
    <xdr:ext cx="534377" cy="259045"/>
    <xdr:sp macro="" textlink="">
      <xdr:nvSpPr>
        <xdr:cNvPr id="263" name="テキスト ボックス 262"/>
        <xdr:cNvSpPr txBox="1"/>
      </xdr:nvSpPr>
      <xdr:spPr>
        <a:xfrm>
          <a:off x="863111" y="16839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31,523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104419</xdr:rowOff>
    </xdr:from>
    <xdr:to>
      <xdr:col>15</xdr:col>
      <xdr:colOff>180340</xdr:colOff>
      <xdr:row>39</xdr:row>
      <xdr:rowOff>44450</xdr:rowOff>
    </xdr:to>
    <xdr:cxnSp macro="">
      <xdr:nvCxnSpPr>
        <xdr:cNvPr id="287" name="直線コネクタ 286"/>
        <xdr:cNvCxnSpPr/>
      </xdr:nvCxnSpPr>
      <xdr:spPr>
        <a:xfrm flipV="1">
          <a:off x="10475595" y="5419369"/>
          <a:ext cx="1270" cy="1311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51096</xdr:rowOff>
    </xdr:from>
    <xdr:ext cx="534377" cy="259045"/>
    <xdr:sp macro="" textlink="">
      <xdr:nvSpPr>
        <xdr:cNvPr id="290" name="労働費最大値テキスト"/>
        <xdr:cNvSpPr txBox="1"/>
      </xdr:nvSpPr>
      <xdr:spPr>
        <a:xfrm>
          <a:off x="10528300" y="5194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17,213</a:t>
          </a:r>
          <a:endParaRPr kumimoji="1" lang="ja-JP" altLang="en-US" sz="1000" b="1">
            <a:latin typeface="ＭＳ Ｐゴシック"/>
          </a:endParaRPr>
        </a:p>
      </xdr:txBody>
    </xdr:sp>
    <xdr:clientData/>
  </xdr:oneCellAnchor>
  <xdr:twoCellAnchor>
    <xdr:from>
      <xdr:col>15</xdr:col>
      <xdr:colOff>92075</xdr:colOff>
      <xdr:row>31</xdr:row>
      <xdr:rowOff>104419</xdr:rowOff>
    </xdr:from>
    <xdr:to>
      <xdr:col>15</xdr:col>
      <xdr:colOff>269875</xdr:colOff>
      <xdr:row>31</xdr:row>
      <xdr:rowOff>104419</xdr:rowOff>
    </xdr:to>
    <xdr:cxnSp macro="">
      <xdr:nvCxnSpPr>
        <xdr:cNvPr id="291" name="直線コネクタ 290"/>
        <xdr:cNvCxnSpPr/>
      </xdr:nvCxnSpPr>
      <xdr:spPr>
        <a:xfrm>
          <a:off x="10388600" y="5419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89831</xdr:rowOff>
    </xdr:from>
    <xdr:ext cx="469744" cy="259045"/>
    <xdr:sp macro="" textlink="">
      <xdr:nvSpPr>
        <xdr:cNvPr id="293" name="労働費平均値テキスト"/>
        <xdr:cNvSpPr txBox="1"/>
      </xdr:nvSpPr>
      <xdr:spPr>
        <a:xfrm>
          <a:off x="10528300" y="64334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66954</xdr:rowOff>
    </xdr:from>
    <xdr:to>
      <xdr:col>15</xdr:col>
      <xdr:colOff>231775</xdr:colOff>
      <xdr:row>38</xdr:row>
      <xdr:rowOff>168554</xdr:rowOff>
    </xdr:to>
    <xdr:sp macro="" textlink="">
      <xdr:nvSpPr>
        <xdr:cNvPr id="294" name="フローチャート : 判断 293"/>
        <xdr:cNvSpPr/>
      </xdr:nvSpPr>
      <xdr:spPr>
        <a:xfrm>
          <a:off x="104267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55372</xdr:rowOff>
    </xdr:from>
    <xdr:to>
      <xdr:col>14</xdr:col>
      <xdr:colOff>79375</xdr:colOff>
      <xdr:row>38</xdr:row>
      <xdr:rowOff>156972</xdr:rowOff>
    </xdr:to>
    <xdr:sp macro="" textlink="">
      <xdr:nvSpPr>
        <xdr:cNvPr id="296" name="フローチャート : 判断 295"/>
        <xdr:cNvSpPr/>
      </xdr:nvSpPr>
      <xdr:spPr>
        <a:xfrm>
          <a:off x="9588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2049</xdr:rowOff>
    </xdr:from>
    <xdr:ext cx="469744" cy="259045"/>
    <xdr:sp macro="" textlink="">
      <xdr:nvSpPr>
        <xdr:cNvPr id="297" name="テキスト ボックス 296"/>
        <xdr:cNvSpPr txBox="1"/>
      </xdr:nvSpPr>
      <xdr:spPr>
        <a:xfrm>
          <a:off x="9404427"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1,440</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86437</xdr:rowOff>
    </xdr:from>
    <xdr:to>
      <xdr:col>12</xdr:col>
      <xdr:colOff>511175</xdr:colOff>
      <xdr:row>39</xdr:row>
      <xdr:rowOff>44450</xdr:rowOff>
    </xdr:to>
    <xdr:cxnSp macro="">
      <xdr:nvCxnSpPr>
        <xdr:cNvPr id="298" name="直線コネクタ 297"/>
        <xdr:cNvCxnSpPr/>
      </xdr:nvCxnSpPr>
      <xdr:spPr>
        <a:xfrm>
          <a:off x="7861300" y="6601537"/>
          <a:ext cx="889000" cy="12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141706</xdr:rowOff>
    </xdr:from>
    <xdr:to>
      <xdr:col>12</xdr:col>
      <xdr:colOff>561975</xdr:colOff>
      <xdr:row>38</xdr:row>
      <xdr:rowOff>71856</xdr:rowOff>
    </xdr:to>
    <xdr:sp macro="" textlink="">
      <xdr:nvSpPr>
        <xdr:cNvPr id="299" name="フローチャート : 判断 298"/>
        <xdr:cNvSpPr/>
      </xdr:nvSpPr>
      <xdr:spPr>
        <a:xfrm>
          <a:off x="8699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88383</xdr:rowOff>
    </xdr:from>
    <xdr:ext cx="469744" cy="259045"/>
    <xdr:sp macro="" textlink="">
      <xdr:nvSpPr>
        <xdr:cNvPr id="300" name="テキスト ボックス 299"/>
        <xdr:cNvSpPr txBox="1"/>
      </xdr:nvSpPr>
      <xdr:spPr>
        <a:xfrm>
          <a:off x="8515427" y="62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2,557</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86437</xdr:rowOff>
    </xdr:from>
    <xdr:to>
      <xdr:col>11</xdr:col>
      <xdr:colOff>307975</xdr:colOff>
      <xdr:row>39</xdr:row>
      <xdr:rowOff>11684</xdr:rowOff>
    </xdr:to>
    <xdr:cxnSp macro="">
      <xdr:nvCxnSpPr>
        <xdr:cNvPr id="301" name="直線コネクタ 300"/>
        <xdr:cNvCxnSpPr/>
      </xdr:nvCxnSpPr>
      <xdr:spPr>
        <a:xfrm flipV="1">
          <a:off x="6972300" y="6601537"/>
          <a:ext cx="889000" cy="96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111989</xdr:rowOff>
    </xdr:from>
    <xdr:to>
      <xdr:col>11</xdr:col>
      <xdr:colOff>358775</xdr:colOff>
      <xdr:row>38</xdr:row>
      <xdr:rowOff>42139</xdr:rowOff>
    </xdr:to>
    <xdr:sp macro="" textlink="">
      <xdr:nvSpPr>
        <xdr:cNvPr id="302" name="フローチャート : 判断 301"/>
        <xdr:cNvSpPr/>
      </xdr:nvSpPr>
      <xdr:spPr>
        <a:xfrm>
          <a:off x="7810500" y="64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58666</xdr:rowOff>
    </xdr:from>
    <xdr:ext cx="469744" cy="259045"/>
    <xdr:sp macro="" textlink="">
      <xdr:nvSpPr>
        <xdr:cNvPr id="303" name="テキスト ボックス 302"/>
        <xdr:cNvSpPr txBox="1"/>
      </xdr:nvSpPr>
      <xdr:spPr>
        <a:xfrm>
          <a:off x="7626427" y="6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2,947</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91567</xdr:rowOff>
    </xdr:from>
    <xdr:to>
      <xdr:col>10</xdr:col>
      <xdr:colOff>155575</xdr:colOff>
      <xdr:row>38</xdr:row>
      <xdr:rowOff>21717</xdr:rowOff>
    </xdr:to>
    <xdr:sp macro="" textlink="">
      <xdr:nvSpPr>
        <xdr:cNvPr id="304" name="フローチャート : 判断 303"/>
        <xdr:cNvSpPr/>
      </xdr:nvSpPr>
      <xdr:spPr>
        <a:xfrm>
          <a:off x="6921500" y="643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38244</xdr:rowOff>
    </xdr:from>
    <xdr:ext cx="469744" cy="259045"/>
    <xdr:sp macro="" textlink="">
      <xdr:nvSpPr>
        <xdr:cNvPr id="305" name="テキスト ボックス 304"/>
        <xdr:cNvSpPr txBox="1"/>
      </xdr:nvSpPr>
      <xdr:spPr>
        <a:xfrm>
          <a:off x="6737427" y="6210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1" name="円/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13" name="円/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4" name="テキスト ボックス 313"/>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15" name="円/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16" name="テキスト ボックス 315"/>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35637</xdr:rowOff>
    </xdr:from>
    <xdr:to>
      <xdr:col>11</xdr:col>
      <xdr:colOff>358775</xdr:colOff>
      <xdr:row>38</xdr:row>
      <xdr:rowOff>137237</xdr:rowOff>
    </xdr:to>
    <xdr:sp macro="" textlink="">
      <xdr:nvSpPr>
        <xdr:cNvPr id="317" name="円/楕円 316"/>
        <xdr:cNvSpPr/>
      </xdr:nvSpPr>
      <xdr:spPr>
        <a:xfrm>
          <a:off x="7810500" y="655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128364</xdr:rowOff>
    </xdr:from>
    <xdr:ext cx="469744" cy="259045"/>
    <xdr:sp macro="" textlink="">
      <xdr:nvSpPr>
        <xdr:cNvPr id="318" name="テキスト ボックス 317"/>
        <xdr:cNvSpPr txBox="1"/>
      </xdr:nvSpPr>
      <xdr:spPr>
        <a:xfrm>
          <a:off x="7626427" y="664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1,699</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132334</xdr:rowOff>
    </xdr:from>
    <xdr:to>
      <xdr:col>10</xdr:col>
      <xdr:colOff>155575</xdr:colOff>
      <xdr:row>39</xdr:row>
      <xdr:rowOff>62484</xdr:rowOff>
    </xdr:to>
    <xdr:sp macro="" textlink="">
      <xdr:nvSpPr>
        <xdr:cNvPr id="319" name="円/楕円 318"/>
        <xdr:cNvSpPr/>
      </xdr:nvSpPr>
      <xdr:spPr>
        <a:xfrm>
          <a:off x="6921500" y="664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39</xdr:row>
      <xdr:rowOff>53611</xdr:rowOff>
    </xdr:from>
    <xdr:ext cx="378565" cy="259045"/>
    <xdr:sp macro="" textlink="">
      <xdr:nvSpPr>
        <xdr:cNvPr id="320" name="テキスト ボックス 319"/>
        <xdr:cNvSpPr txBox="1"/>
      </xdr:nvSpPr>
      <xdr:spPr>
        <a:xfrm>
          <a:off x="6783017" y="6740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25/67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1" name="直線コネクタ 33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2" name="テキスト ボックス 331"/>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35" name="直線コネクタ 33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50</xdr:row>
      <xdr:rowOff>111777</xdr:rowOff>
    </xdr:from>
    <xdr:ext cx="595419" cy="259045"/>
    <xdr:sp macro="" textlink="">
      <xdr:nvSpPr>
        <xdr:cNvPr id="336" name="テキスト ボックス 335"/>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104324</xdr:rowOff>
    </xdr:from>
    <xdr:to>
      <xdr:col>15</xdr:col>
      <xdr:colOff>180340</xdr:colOff>
      <xdr:row>58</xdr:row>
      <xdr:rowOff>8044</xdr:rowOff>
    </xdr:to>
    <xdr:cxnSp macro="">
      <xdr:nvCxnSpPr>
        <xdr:cNvPr id="340" name="直線コネクタ 339"/>
        <xdr:cNvCxnSpPr/>
      </xdr:nvCxnSpPr>
      <xdr:spPr>
        <a:xfrm flipV="1">
          <a:off x="10475595" y="8676824"/>
          <a:ext cx="1270" cy="1275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11871</xdr:rowOff>
    </xdr:from>
    <xdr:ext cx="469744" cy="259045"/>
    <xdr:sp macro="" textlink="">
      <xdr:nvSpPr>
        <xdr:cNvPr id="341" name="農林水産業費最小値テキスト"/>
        <xdr:cNvSpPr txBox="1"/>
      </xdr:nvSpPr>
      <xdr:spPr>
        <a:xfrm>
          <a:off x="10528300" y="995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3,037</a:t>
          </a:r>
          <a:endParaRPr kumimoji="1" lang="ja-JP" altLang="en-US" sz="1000" b="1">
            <a:latin typeface="ＭＳ Ｐゴシック"/>
          </a:endParaRPr>
        </a:p>
      </xdr:txBody>
    </xdr:sp>
    <xdr:clientData/>
  </xdr:oneCellAnchor>
  <xdr:twoCellAnchor>
    <xdr:from>
      <xdr:col>15</xdr:col>
      <xdr:colOff>92075</xdr:colOff>
      <xdr:row>58</xdr:row>
      <xdr:rowOff>8044</xdr:rowOff>
    </xdr:from>
    <xdr:to>
      <xdr:col>15</xdr:col>
      <xdr:colOff>269875</xdr:colOff>
      <xdr:row>58</xdr:row>
      <xdr:rowOff>8044</xdr:rowOff>
    </xdr:to>
    <xdr:cxnSp macro="">
      <xdr:nvCxnSpPr>
        <xdr:cNvPr id="342" name="直線コネクタ 341"/>
        <xdr:cNvCxnSpPr/>
      </xdr:nvCxnSpPr>
      <xdr:spPr>
        <a:xfrm>
          <a:off x="10388600" y="99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51001</xdr:rowOff>
    </xdr:from>
    <xdr:ext cx="599010" cy="259045"/>
    <xdr:sp macro="" textlink="">
      <xdr:nvSpPr>
        <xdr:cNvPr id="343" name="農林水産業費最大値テキスト"/>
        <xdr:cNvSpPr txBox="1"/>
      </xdr:nvSpPr>
      <xdr:spPr>
        <a:xfrm>
          <a:off x="10528300" y="8452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226,190</a:t>
          </a:r>
          <a:endParaRPr kumimoji="1" lang="ja-JP" altLang="en-US" sz="1000" b="1">
            <a:latin typeface="ＭＳ Ｐゴシック"/>
          </a:endParaRPr>
        </a:p>
      </xdr:txBody>
    </xdr:sp>
    <xdr:clientData/>
  </xdr:oneCellAnchor>
  <xdr:twoCellAnchor>
    <xdr:from>
      <xdr:col>15</xdr:col>
      <xdr:colOff>92075</xdr:colOff>
      <xdr:row>50</xdr:row>
      <xdr:rowOff>104324</xdr:rowOff>
    </xdr:from>
    <xdr:to>
      <xdr:col>15</xdr:col>
      <xdr:colOff>269875</xdr:colOff>
      <xdr:row>50</xdr:row>
      <xdr:rowOff>104324</xdr:rowOff>
    </xdr:to>
    <xdr:cxnSp macro="">
      <xdr:nvCxnSpPr>
        <xdr:cNvPr id="344" name="直線コネクタ 343"/>
        <xdr:cNvCxnSpPr/>
      </xdr:nvCxnSpPr>
      <xdr:spPr>
        <a:xfrm>
          <a:off x="10388600" y="867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87591</xdr:rowOff>
    </xdr:from>
    <xdr:to>
      <xdr:col>15</xdr:col>
      <xdr:colOff>180975</xdr:colOff>
      <xdr:row>56</xdr:row>
      <xdr:rowOff>131511</xdr:rowOff>
    </xdr:to>
    <xdr:cxnSp macro="">
      <xdr:nvCxnSpPr>
        <xdr:cNvPr id="345" name="直線コネクタ 344"/>
        <xdr:cNvCxnSpPr/>
      </xdr:nvCxnSpPr>
      <xdr:spPr>
        <a:xfrm>
          <a:off x="9639300" y="9688791"/>
          <a:ext cx="838200" cy="4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69825</xdr:rowOff>
    </xdr:from>
    <xdr:ext cx="534377" cy="259045"/>
    <xdr:sp macro="" textlink="">
      <xdr:nvSpPr>
        <xdr:cNvPr id="346" name="農林水産業費平均値テキスト"/>
        <xdr:cNvSpPr txBox="1"/>
      </xdr:nvSpPr>
      <xdr:spPr>
        <a:xfrm>
          <a:off x="10528300" y="9671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39,563</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91398</xdr:rowOff>
    </xdr:from>
    <xdr:to>
      <xdr:col>15</xdr:col>
      <xdr:colOff>231775</xdr:colOff>
      <xdr:row>57</xdr:row>
      <xdr:rowOff>21548</xdr:rowOff>
    </xdr:to>
    <xdr:sp macro="" textlink="">
      <xdr:nvSpPr>
        <xdr:cNvPr id="347" name="フローチャート : 判断 346"/>
        <xdr:cNvSpPr/>
      </xdr:nvSpPr>
      <xdr:spPr>
        <a:xfrm>
          <a:off x="104267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87591</xdr:rowOff>
    </xdr:from>
    <xdr:to>
      <xdr:col>14</xdr:col>
      <xdr:colOff>28575</xdr:colOff>
      <xdr:row>57</xdr:row>
      <xdr:rowOff>118601</xdr:rowOff>
    </xdr:to>
    <xdr:cxnSp macro="">
      <xdr:nvCxnSpPr>
        <xdr:cNvPr id="348" name="直線コネクタ 347"/>
        <xdr:cNvCxnSpPr/>
      </xdr:nvCxnSpPr>
      <xdr:spPr>
        <a:xfrm flipV="1">
          <a:off x="8750300" y="9688791"/>
          <a:ext cx="889000" cy="20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93918</xdr:rowOff>
    </xdr:from>
    <xdr:to>
      <xdr:col>14</xdr:col>
      <xdr:colOff>79375</xdr:colOff>
      <xdr:row>57</xdr:row>
      <xdr:rowOff>24068</xdr:rowOff>
    </xdr:to>
    <xdr:sp macro="" textlink="">
      <xdr:nvSpPr>
        <xdr:cNvPr id="349" name="フローチャート : 判断 348"/>
        <xdr:cNvSpPr/>
      </xdr:nvSpPr>
      <xdr:spPr>
        <a:xfrm>
          <a:off x="9588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15195</xdr:rowOff>
    </xdr:from>
    <xdr:ext cx="534377" cy="259045"/>
    <xdr:sp macro="" textlink="">
      <xdr:nvSpPr>
        <xdr:cNvPr id="350" name="テキスト ボックス 349"/>
        <xdr:cNvSpPr txBox="1"/>
      </xdr:nvSpPr>
      <xdr:spPr>
        <a:xfrm>
          <a:off x="9372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39,122</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103061</xdr:rowOff>
    </xdr:from>
    <xdr:to>
      <xdr:col>12</xdr:col>
      <xdr:colOff>511175</xdr:colOff>
      <xdr:row>57</xdr:row>
      <xdr:rowOff>118601</xdr:rowOff>
    </xdr:to>
    <xdr:cxnSp macro="">
      <xdr:nvCxnSpPr>
        <xdr:cNvPr id="351" name="直線コネクタ 350"/>
        <xdr:cNvCxnSpPr/>
      </xdr:nvCxnSpPr>
      <xdr:spPr>
        <a:xfrm>
          <a:off x="7861300" y="9875711"/>
          <a:ext cx="889000" cy="15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98038</xdr:rowOff>
    </xdr:from>
    <xdr:to>
      <xdr:col>12</xdr:col>
      <xdr:colOff>561975</xdr:colOff>
      <xdr:row>57</xdr:row>
      <xdr:rowOff>28188</xdr:rowOff>
    </xdr:to>
    <xdr:sp macro="" textlink="">
      <xdr:nvSpPr>
        <xdr:cNvPr id="352" name="フローチャート : 判断 351"/>
        <xdr:cNvSpPr/>
      </xdr:nvSpPr>
      <xdr:spPr>
        <a:xfrm>
          <a:off x="8699500" y="969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44715</xdr:rowOff>
    </xdr:from>
    <xdr:ext cx="534377" cy="259045"/>
    <xdr:sp macro="" textlink="">
      <xdr:nvSpPr>
        <xdr:cNvPr id="353" name="テキスト ボックス 352"/>
        <xdr:cNvSpPr txBox="1"/>
      </xdr:nvSpPr>
      <xdr:spPr>
        <a:xfrm>
          <a:off x="8483111" y="947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38,401</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99581</xdr:rowOff>
    </xdr:from>
    <xdr:to>
      <xdr:col>11</xdr:col>
      <xdr:colOff>307975</xdr:colOff>
      <xdr:row>57</xdr:row>
      <xdr:rowOff>103061</xdr:rowOff>
    </xdr:to>
    <xdr:cxnSp macro="">
      <xdr:nvCxnSpPr>
        <xdr:cNvPr id="354" name="直線コネクタ 353"/>
        <xdr:cNvCxnSpPr/>
      </xdr:nvCxnSpPr>
      <xdr:spPr>
        <a:xfrm>
          <a:off x="6972300" y="9872231"/>
          <a:ext cx="889000" cy="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95032</xdr:rowOff>
    </xdr:from>
    <xdr:to>
      <xdr:col>11</xdr:col>
      <xdr:colOff>358775</xdr:colOff>
      <xdr:row>57</xdr:row>
      <xdr:rowOff>25182</xdr:rowOff>
    </xdr:to>
    <xdr:sp macro="" textlink="">
      <xdr:nvSpPr>
        <xdr:cNvPr id="355" name="フローチャート : 判断 354"/>
        <xdr:cNvSpPr/>
      </xdr:nvSpPr>
      <xdr:spPr>
        <a:xfrm>
          <a:off x="7810500" y="969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41709</xdr:rowOff>
    </xdr:from>
    <xdr:ext cx="534377" cy="259045"/>
    <xdr:sp macro="" textlink="">
      <xdr:nvSpPr>
        <xdr:cNvPr id="356" name="テキスト ボックス 355"/>
        <xdr:cNvSpPr txBox="1"/>
      </xdr:nvSpPr>
      <xdr:spPr>
        <a:xfrm>
          <a:off x="7594111" y="94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38,927</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116458</xdr:rowOff>
    </xdr:from>
    <xdr:to>
      <xdr:col>10</xdr:col>
      <xdr:colOff>155575</xdr:colOff>
      <xdr:row>57</xdr:row>
      <xdr:rowOff>46608</xdr:rowOff>
    </xdr:to>
    <xdr:sp macro="" textlink="">
      <xdr:nvSpPr>
        <xdr:cNvPr id="357" name="フローチャート : 判断 356"/>
        <xdr:cNvSpPr/>
      </xdr:nvSpPr>
      <xdr:spPr>
        <a:xfrm>
          <a:off x="6921500" y="971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63135</xdr:rowOff>
    </xdr:from>
    <xdr:ext cx="534377" cy="259045"/>
    <xdr:sp macro="" textlink="">
      <xdr:nvSpPr>
        <xdr:cNvPr id="358" name="テキスト ボックス 357"/>
        <xdr:cNvSpPr txBox="1"/>
      </xdr:nvSpPr>
      <xdr:spPr>
        <a:xfrm>
          <a:off x="6705111" y="949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80711</xdr:rowOff>
    </xdr:from>
    <xdr:to>
      <xdr:col>15</xdr:col>
      <xdr:colOff>231775</xdr:colOff>
      <xdr:row>57</xdr:row>
      <xdr:rowOff>10861</xdr:rowOff>
    </xdr:to>
    <xdr:sp macro="" textlink="">
      <xdr:nvSpPr>
        <xdr:cNvPr id="364" name="円/楕円 363"/>
        <xdr:cNvSpPr/>
      </xdr:nvSpPr>
      <xdr:spPr>
        <a:xfrm>
          <a:off x="10426700" y="968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103588</xdr:rowOff>
    </xdr:from>
    <xdr:ext cx="534377" cy="259045"/>
    <xdr:sp macro="" textlink="">
      <xdr:nvSpPr>
        <xdr:cNvPr id="365" name="農林水産業費該当値テキスト"/>
        <xdr:cNvSpPr txBox="1"/>
      </xdr:nvSpPr>
      <xdr:spPr>
        <a:xfrm>
          <a:off x="10528300" y="953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41,433</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36791</xdr:rowOff>
    </xdr:from>
    <xdr:to>
      <xdr:col>14</xdr:col>
      <xdr:colOff>79375</xdr:colOff>
      <xdr:row>56</xdr:row>
      <xdr:rowOff>138391</xdr:rowOff>
    </xdr:to>
    <xdr:sp macro="" textlink="">
      <xdr:nvSpPr>
        <xdr:cNvPr id="366" name="円/楕円 365"/>
        <xdr:cNvSpPr/>
      </xdr:nvSpPr>
      <xdr:spPr>
        <a:xfrm>
          <a:off x="9588500" y="963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154918</xdr:rowOff>
    </xdr:from>
    <xdr:ext cx="534377" cy="259045"/>
    <xdr:sp macro="" textlink="">
      <xdr:nvSpPr>
        <xdr:cNvPr id="367" name="テキスト ボックス 366"/>
        <xdr:cNvSpPr txBox="1"/>
      </xdr:nvSpPr>
      <xdr:spPr>
        <a:xfrm>
          <a:off x="9372111" y="941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49,118</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67801</xdr:rowOff>
    </xdr:from>
    <xdr:to>
      <xdr:col>12</xdr:col>
      <xdr:colOff>561975</xdr:colOff>
      <xdr:row>57</xdr:row>
      <xdr:rowOff>169401</xdr:rowOff>
    </xdr:to>
    <xdr:sp macro="" textlink="">
      <xdr:nvSpPr>
        <xdr:cNvPr id="368" name="円/楕円 367"/>
        <xdr:cNvSpPr/>
      </xdr:nvSpPr>
      <xdr:spPr>
        <a:xfrm>
          <a:off x="8699500" y="984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160528</xdr:rowOff>
    </xdr:from>
    <xdr:ext cx="534377" cy="259045"/>
    <xdr:sp macro="" textlink="">
      <xdr:nvSpPr>
        <xdr:cNvPr id="369" name="テキスト ボックス 368"/>
        <xdr:cNvSpPr txBox="1"/>
      </xdr:nvSpPr>
      <xdr:spPr>
        <a:xfrm>
          <a:off x="8483111" y="993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13,692</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52261</xdr:rowOff>
    </xdr:from>
    <xdr:to>
      <xdr:col>11</xdr:col>
      <xdr:colOff>358775</xdr:colOff>
      <xdr:row>57</xdr:row>
      <xdr:rowOff>153861</xdr:rowOff>
    </xdr:to>
    <xdr:sp macro="" textlink="">
      <xdr:nvSpPr>
        <xdr:cNvPr id="370" name="円/楕円 369"/>
        <xdr:cNvSpPr/>
      </xdr:nvSpPr>
      <xdr:spPr>
        <a:xfrm>
          <a:off x="7810500" y="982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144988</xdr:rowOff>
    </xdr:from>
    <xdr:ext cx="534377" cy="259045"/>
    <xdr:sp macro="" textlink="">
      <xdr:nvSpPr>
        <xdr:cNvPr id="371" name="テキスト ボックス 370"/>
        <xdr:cNvSpPr txBox="1"/>
      </xdr:nvSpPr>
      <xdr:spPr>
        <a:xfrm>
          <a:off x="7594111" y="9917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16,411</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48781</xdr:rowOff>
    </xdr:from>
    <xdr:to>
      <xdr:col>10</xdr:col>
      <xdr:colOff>155575</xdr:colOff>
      <xdr:row>57</xdr:row>
      <xdr:rowOff>150381</xdr:rowOff>
    </xdr:to>
    <xdr:sp macro="" textlink="">
      <xdr:nvSpPr>
        <xdr:cNvPr id="372" name="円/楕円 371"/>
        <xdr:cNvSpPr/>
      </xdr:nvSpPr>
      <xdr:spPr>
        <a:xfrm>
          <a:off x="6921500" y="982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141508</xdr:rowOff>
    </xdr:from>
    <xdr:ext cx="534377" cy="259045"/>
    <xdr:sp macro="" textlink="">
      <xdr:nvSpPr>
        <xdr:cNvPr id="373" name="テキスト ボックス 372"/>
        <xdr:cNvSpPr txBox="1"/>
      </xdr:nvSpPr>
      <xdr:spPr>
        <a:xfrm>
          <a:off x="6705111" y="991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17,020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7" name="テキスト ボックス 38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89" name="テキスト ボックス 38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1" name="テキスト ボックス 39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3" name="テキスト ボックス 39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5" name="テキスト ボックス 39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40961</xdr:rowOff>
    </xdr:from>
    <xdr:to>
      <xdr:col>15</xdr:col>
      <xdr:colOff>180340</xdr:colOff>
      <xdr:row>79</xdr:row>
      <xdr:rowOff>90534</xdr:rowOff>
    </xdr:to>
    <xdr:cxnSp macro="">
      <xdr:nvCxnSpPr>
        <xdr:cNvPr id="399" name="直線コネクタ 398"/>
        <xdr:cNvCxnSpPr/>
      </xdr:nvCxnSpPr>
      <xdr:spPr>
        <a:xfrm flipV="1">
          <a:off x="10475595" y="12042461"/>
          <a:ext cx="1270" cy="1592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94361</xdr:rowOff>
    </xdr:from>
    <xdr:ext cx="378565" cy="259045"/>
    <xdr:sp macro="" textlink="">
      <xdr:nvSpPr>
        <xdr:cNvPr id="400" name="商工費最小値テキスト"/>
        <xdr:cNvSpPr txBox="1"/>
      </xdr:nvSpPr>
      <xdr:spPr>
        <a:xfrm>
          <a:off x="10528300" y="13638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511</a:t>
          </a:r>
          <a:endParaRPr kumimoji="1" lang="ja-JP" altLang="en-US" sz="1000" b="1">
            <a:latin typeface="ＭＳ Ｐゴシック"/>
          </a:endParaRPr>
        </a:p>
      </xdr:txBody>
    </xdr:sp>
    <xdr:clientData/>
  </xdr:oneCellAnchor>
  <xdr:twoCellAnchor>
    <xdr:from>
      <xdr:col>15</xdr:col>
      <xdr:colOff>92075</xdr:colOff>
      <xdr:row>79</xdr:row>
      <xdr:rowOff>90534</xdr:rowOff>
    </xdr:from>
    <xdr:to>
      <xdr:col>15</xdr:col>
      <xdr:colOff>269875</xdr:colOff>
      <xdr:row>79</xdr:row>
      <xdr:rowOff>90534</xdr:rowOff>
    </xdr:to>
    <xdr:cxnSp macro="">
      <xdr:nvCxnSpPr>
        <xdr:cNvPr id="401" name="直線コネクタ 400"/>
        <xdr:cNvCxnSpPr/>
      </xdr:nvCxnSpPr>
      <xdr:spPr>
        <a:xfrm>
          <a:off x="10388600" y="1363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159088</xdr:rowOff>
    </xdr:from>
    <xdr:ext cx="534377" cy="259045"/>
    <xdr:sp macro="" textlink="">
      <xdr:nvSpPr>
        <xdr:cNvPr id="402" name="商工費最大値テキスト"/>
        <xdr:cNvSpPr txBox="1"/>
      </xdr:nvSpPr>
      <xdr:spPr>
        <a:xfrm>
          <a:off x="10528300" y="1181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98,047</a:t>
          </a:r>
          <a:endParaRPr kumimoji="1" lang="ja-JP" altLang="en-US" sz="1000" b="1">
            <a:latin typeface="ＭＳ Ｐゴシック"/>
          </a:endParaRPr>
        </a:p>
      </xdr:txBody>
    </xdr:sp>
    <xdr:clientData/>
  </xdr:oneCellAnchor>
  <xdr:twoCellAnchor>
    <xdr:from>
      <xdr:col>15</xdr:col>
      <xdr:colOff>92075</xdr:colOff>
      <xdr:row>70</xdr:row>
      <xdr:rowOff>40961</xdr:rowOff>
    </xdr:from>
    <xdr:to>
      <xdr:col>15</xdr:col>
      <xdr:colOff>269875</xdr:colOff>
      <xdr:row>70</xdr:row>
      <xdr:rowOff>40961</xdr:rowOff>
    </xdr:to>
    <xdr:cxnSp macro="">
      <xdr:nvCxnSpPr>
        <xdr:cNvPr id="403" name="直線コネクタ 402"/>
        <xdr:cNvCxnSpPr/>
      </xdr:nvCxnSpPr>
      <xdr:spPr>
        <a:xfrm>
          <a:off x="10388600" y="120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68540</xdr:rowOff>
    </xdr:from>
    <xdr:to>
      <xdr:col>15</xdr:col>
      <xdr:colOff>180975</xdr:colOff>
      <xdr:row>79</xdr:row>
      <xdr:rowOff>89326</xdr:rowOff>
    </xdr:to>
    <xdr:cxnSp macro="">
      <xdr:nvCxnSpPr>
        <xdr:cNvPr id="404" name="直線コネクタ 403"/>
        <xdr:cNvCxnSpPr/>
      </xdr:nvCxnSpPr>
      <xdr:spPr>
        <a:xfrm>
          <a:off x="9639300" y="13613090"/>
          <a:ext cx="838200" cy="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15276</xdr:rowOff>
    </xdr:from>
    <xdr:ext cx="534377" cy="259045"/>
    <xdr:sp macro="" textlink="">
      <xdr:nvSpPr>
        <xdr:cNvPr id="405" name="商工費平均値テキスト"/>
        <xdr:cNvSpPr txBox="1"/>
      </xdr:nvSpPr>
      <xdr:spPr>
        <a:xfrm>
          <a:off x="10528300" y="1304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24,410</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163849</xdr:rowOff>
    </xdr:from>
    <xdr:to>
      <xdr:col>15</xdr:col>
      <xdr:colOff>231775</xdr:colOff>
      <xdr:row>77</xdr:row>
      <xdr:rowOff>93999</xdr:rowOff>
    </xdr:to>
    <xdr:sp macro="" textlink="">
      <xdr:nvSpPr>
        <xdr:cNvPr id="406" name="フローチャート : 判断 405"/>
        <xdr:cNvSpPr/>
      </xdr:nvSpPr>
      <xdr:spPr>
        <a:xfrm>
          <a:off x="10426700" y="1319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68540</xdr:rowOff>
    </xdr:from>
    <xdr:to>
      <xdr:col>14</xdr:col>
      <xdr:colOff>28575</xdr:colOff>
      <xdr:row>79</xdr:row>
      <xdr:rowOff>89621</xdr:rowOff>
    </xdr:to>
    <xdr:cxnSp macro="">
      <xdr:nvCxnSpPr>
        <xdr:cNvPr id="407" name="直線コネクタ 406"/>
        <xdr:cNvCxnSpPr/>
      </xdr:nvCxnSpPr>
      <xdr:spPr>
        <a:xfrm flipV="1">
          <a:off x="8750300" y="13613090"/>
          <a:ext cx="889000" cy="2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168289</xdr:rowOff>
    </xdr:from>
    <xdr:to>
      <xdr:col>14</xdr:col>
      <xdr:colOff>79375</xdr:colOff>
      <xdr:row>77</xdr:row>
      <xdr:rowOff>98439</xdr:rowOff>
    </xdr:to>
    <xdr:sp macro="" textlink="">
      <xdr:nvSpPr>
        <xdr:cNvPr id="408" name="フローチャート : 判断 407"/>
        <xdr:cNvSpPr/>
      </xdr:nvSpPr>
      <xdr:spPr>
        <a:xfrm>
          <a:off x="9588500" y="13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114966</xdr:rowOff>
    </xdr:from>
    <xdr:ext cx="534377" cy="259045"/>
    <xdr:sp macro="" textlink="">
      <xdr:nvSpPr>
        <xdr:cNvPr id="409" name="テキスト ボックス 408"/>
        <xdr:cNvSpPr txBox="1"/>
      </xdr:nvSpPr>
      <xdr:spPr>
        <a:xfrm>
          <a:off x="9372111" y="1297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24,138</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89049</xdr:rowOff>
    </xdr:from>
    <xdr:to>
      <xdr:col>12</xdr:col>
      <xdr:colOff>511175</xdr:colOff>
      <xdr:row>79</xdr:row>
      <xdr:rowOff>89621</xdr:rowOff>
    </xdr:to>
    <xdr:cxnSp macro="">
      <xdr:nvCxnSpPr>
        <xdr:cNvPr id="410" name="直線コネクタ 409"/>
        <xdr:cNvCxnSpPr/>
      </xdr:nvCxnSpPr>
      <xdr:spPr>
        <a:xfrm>
          <a:off x="7861300" y="1363359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50250</xdr:rowOff>
    </xdr:from>
    <xdr:to>
      <xdr:col>12</xdr:col>
      <xdr:colOff>561975</xdr:colOff>
      <xdr:row>77</xdr:row>
      <xdr:rowOff>151850</xdr:rowOff>
    </xdr:to>
    <xdr:sp macro="" textlink="">
      <xdr:nvSpPr>
        <xdr:cNvPr id="411" name="フローチャート : 判断 410"/>
        <xdr:cNvSpPr/>
      </xdr:nvSpPr>
      <xdr:spPr>
        <a:xfrm>
          <a:off x="8699500" y="1325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168377</xdr:rowOff>
    </xdr:from>
    <xdr:ext cx="534377" cy="259045"/>
    <xdr:sp macro="" textlink="">
      <xdr:nvSpPr>
        <xdr:cNvPr id="412" name="テキスト ボックス 411"/>
        <xdr:cNvSpPr txBox="1"/>
      </xdr:nvSpPr>
      <xdr:spPr>
        <a:xfrm>
          <a:off x="8483111" y="1302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20,867</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89049</xdr:rowOff>
    </xdr:from>
    <xdr:to>
      <xdr:col>11</xdr:col>
      <xdr:colOff>307975</xdr:colOff>
      <xdr:row>79</xdr:row>
      <xdr:rowOff>89146</xdr:rowOff>
    </xdr:to>
    <xdr:cxnSp macro="">
      <xdr:nvCxnSpPr>
        <xdr:cNvPr id="413" name="直線コネクタ 412"/>
        <xdr:cNvCxnSpPr/>
      </xdr:nvCxnSpPr>
      <xdr:spPr>
        <a:xfrm flipV="1">
          <a:off x="6972300" y="13633599"/>
          <a:ext cx="889000" cy="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101571</xdr:rowOff>
    </xdr:from>
    <xdr:to>
      <xdr:col>11</xdr:col>
      <xdr:colOff>358775</xdr:colOff>
      <xdr:row>78</xdr:row>
      <xdr:rowOff>31721</xdr:rowOff>
    </xdr:to>
    <xdr:sp macro="" textlink="">
      <xdr:nvSpPr>
        <xdr:cNvPr id="414" name="フローチャート : 判断 413"/>
        <xdr:cNvSpPr/>
      </xdr:nvSpPr>
      <xdr:spPr>
        <a:xfrm>
          <a:off x="7810500" y="1330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48248</xdr:rowOff>
    </xdr:from>
    <xdr:ext cx="534377" cy="259045"/>
    <xdr:sp macro="" textlink="">
      <xdr:nvSpPr>
        <xdr:cNvPr id="415" name="テキスト ボックス 414"/>
        <xdr:cNvSpPr txBox="1"/>
      </xdr:nvSpPr>
      <xdr:spPr>
        <a:xfrm>
          <a:off x="7594111" y="1307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17,724</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106142</xdr:rowOff>
    </xdr:from>
    <xdr:to>
      <xdr:col>10</xdr:col>
      <xdr:colOff>155575</xdr:colOff>
      <xdr:row>78</xdr:row>
      <xdr:rowOff>36292</xdr:rowOff>
    </xdr:to>
    <xdr:sp macro="" textlink="">
      <xdr:nvSpPr>
        <xdr:cNvPr id="416" name="フローチャート : 判断 415"/>
        <xdr:cNvSpPr/>
      </xdr:nvSpPr>
      <xdr:spPr>
        <a:xfrm>
          <a:off x="6921500" y="1330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52819</xdr:rowOff>
    </xdr:from>
    <xdr:ext cx="534377" cy="259045"/>
    <xdr:sp macro="" textlink="">
      <xdr:nvSpPr>
        <xdr:cNvPr id="417" name="テキスト ボックス 416"/>
        <xdr:cNvSpPr txBox="1"/>
      </xdr:nvSpPr>
      <xdr:spPr>
        <a:xfrm>
          <a:off x="6705111" y="1308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38526</xdr:rowOff>
    </xdr:from>
    <xdr:to>
      <xdr:col>15</xdr:col>
      <xdr:colOff>231775</xdr:colOff>
      <xdr:row>79</xdr:row>
      <xdr:rowOff>140126</xdr:rowOff>
    </xdr:to>
    <xdr:sp macro="" textlink="">
      <xdr:nvSpPr>
        <xdr:cNvPr id="423" name="円/楕円 422"/>
        <xdr:cNvSpPr/>
      </xdr:nvSpPr>
      <xdr:spPr>
        <a:xfrm>
          <a:off x="10426700" y="1358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124903</xdr:rowOff>
    </xdr:from>
    <xdr:ext cx="378565" cy="259045"/>
    <xdr:sp macro="" textlink="">
      <xdr:nvSpPr>
        <xdr:cNvPr id="424" name="商工費該当値テキスト"/>
        <xdr:cNvSpPr txBox="1"/>
      </xdr:nvSpPr>
      <xdr:spPr>
        <a:xfrm>
          <a:off x="10528300" y="13498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17740</xdr:rowOff>
    </xdr:from>
    <xdr:to>
      <xdr:col>14</xdr:col>
      <xdr:colOff>79375</xdr:colOff>
      <xdr:row>79</xdr:row>
      <xdr:rowOff>119340</xdr:rowOff>
    </xdr:to>
    <xdr:sp macro="" textlink="">
      <xdr:nvSpPr>
        <xdr:cNvPr id="425" name="円/楕円 424"/>
        <xdr:cNvSpPr/>
      </xdr:nvSpPr>
      <xdr:spPr>
        <a:xfrm>
          <a:off x="9588500" y="1356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110467</xdr:rowOff>
    </xdr:from>
    <xdr:ext cx="469744" cy="259045"/>
    <xdr:sp macro="" textlink="">
      <xdr:nvSpPr>
        <xdr:cNvPr id="426" name="テキスト ボックス 425"/>
        <xdr:cNvSpPr txBox="1"/>
      </xdr:nvSpPr>
      <xdr:spPr>
        <a:xfrm>
          <a:off x="9404427" y="1365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1,858</a:t>
          </a:r>
          <a:endParaRPr kumimoji="1" lang="ja-JP" altLang="en-US" sz="1000" b="1">
            <a:solidFill>
              <a:srgbClr val="FF0000"/>
            </a:solidFill>
            <a:latin typeface="ＭＳ Ｐゴシック"/>
          </a:endParaRPr>
        </a:p>
      </xdr:txBody>
    </xdr:sp>
    <xdr:clientData/>
  </xdr:oneCellAnchor>
  <xdr:twoCellAnchor>
    <xdr:from>
      <xdr:col>12</xdr:col>
      <xdr:colOff>460375</xdr:colOff>
      <xdr:row>79</xdr:row>
      <xdr:rowOff>38821</xdr:rowOff>
    </xdr:from>
    <xdr:to>
      <xdr:col>12</xdr:col>
      <xdr:colOff>561975</xdr:colOff>
      <xdr:row>79</xdr:row>
      <xdr:rowOff>140421</xdr:rowOff>
    </xdr:to>
    <xdr:sp macro="" textlink="">
      <xdr:nvSpPr>
        <xdr:cNvPr id="427" name="円/楕円 426"/>
        <xdr:cNvSpPr/>
      </xdr:nvSpPr>
      <xdr:spPr>
        <a:xfrm>
          <a:off x="8699500" y="1358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79</xdr:row>
      <xdr:rowOff>131548</xdr:rowOff>
    </xdr:from>
    <xdr:ext cx="378565" cy="259045"/>
    <xdr:sp macro="" textlink="">
      <xdr:nvSpPr>
        <xdr:cNvPr id="428" name="テキスト ボックス 427"/>
        <xdr:cNvSpPr txBox="1"/>
      </xdr:nvSpPr>
      <xdr:spPr>
        <a:xfrm>
          <a:off x="8561017" y="136760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567</a:t>
          </a:r>
          <a:endParaRPr kumimoji="1" lang="ja-JP" altLang="en-US" sz="1000" b="1">
            <a:solidFill>
              <a:srgbClr val="FF0000"/>
            </a:solidFill>
            <a:latin typeface="ＭＳ Ｐゴシック"/>
          </a:endParaRPr>
        </a:p>
      </xdr:txBody>
    </xdr:sp>
    <xdr:clientData/>
  </xdr:oneCellAnchor>
  <xdr:twoCellAnchor>
    <xdr:from>
      <xdr:col>11</xdr:col>
      <xdr:colOff>257175</xdr:colOff>
      <xdr:row>79</xdr:row>
      <xdr:rowOff>38249</xdr:rowOff>
    </xdr:from>
    <xdr:to>
      <xdr:col>11</xdr:col>
      <xdr:colOff>358775</xdr:colOff>
      <xdr:row>79</xdr:row>
      <xdr:rowOff>139849</xdr:rowOff>
    </xdr:to>
    <xdr:sp macro="" textlink="">
      <xdr:nvSpPr>
        <xdr:cNvPr id="429" name="円/楕円 428"/>
        <xdr:cNvSpPr/>
      </xdr:nvSpPr>
      <xdr:spPr>
        <a:xfrm>
          <a:off x="7810500" y="1358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79</xdr:row>
      <xdr:rowOff>130976</xdr:rowOff>
    </xdr:from>
    <xdr:ext cx="378565" cy="259045"/>
    <xdr:sp macro="" textlink="">
      <xdr:nvSpPr>
        <xdr:cNvPr id="430" name="テキスト ボックス 429"/>
        <xdr:cNvSpPr txBox="1"/>
      </xdr:nvSpPr>
      <xdr:spPr>
        <a:xfrm>
          <a:off x="7672017" y="1367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602</a:t>
          </a:r>
          <a:endParaRPr kumimoji="1" lang="ja-JP" altLang="en-US" sz="1000" b="1">
            <a:solidFill>
              <a:srgbClr val="FF0000"/>
            </a:solidFill>
            <a:latin typeface="ＭＳ Ｐゴシック"/>
          </a:endParaRPr>
        </a:p>
      </xdr:txBody>
    </xdr:sp>
    <xdr:clientData/>
  </xdr:oneCellAnchor>
  <xdr:twoCellAnchor>
    <xdr:from>
      <xdr:col>10</xdr:col>
      <xdr:colOff>53975</xdr:colOff>
      <xdr:row>79</xdr:row>
      <xdr:rowOff>38346</xdr:rowOff>
    </xdr:from>
    <xdr:to>
      <xdr:col>10</xdr:col>
      <xdr:colOff>155575</xdr:colOff>
      <xdr:row>79</xdr:row>
      <xdr:rowOff>139946</xdr:rowOff>
    </xdr:to>
    <xdr:sp macro="" textlink="">
      <xdr:nvSpPr>
        <xdr:cNvPr id="431" name="円/楕円 430"/>
        <xdr:cNvSpPr/>
      </xdr:nvSpPr>
      <xdr:spPr>
        <a:xfrm>
          <a:off x="6921500" y="1358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79</xdr:row>
      <xdr:rowOff>131073</xdr:rowOff>
    </xdr:from>
    <xdr:ext cx="378565" cy="259045"/>
    <xdr:sp macro="" textlink="">
      <xdr:nvSpPr>
        <xdr:cNvPr id="432" name="テキスト ボックス 431"/>
        <xdr:cNvSpPr txBox="1"/>
      </xdr:nvSpPr>
      <xdr:spPr>
        <a:xfrm>
          <a:off x="6783017" y="13675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42962</xdr:rowOff>
    </xdr:from>
    <xdr:to>
      <xdr:col>15</xdr:col>
      <xdr:colOff>180340</xdr:colOff>
      <xdr:row>98</xdr:row>
      <xdr:rowOff>84931</xdr:rowOff>
    </xdr:to>
    <xdr:cxnSp macro="">
      <xdr:nvCxnSpPr>
        <xdr:cNvPr id="454" name="直線コネクタ 453"/>
        <xdr:cNvCxnSpPr/>
      </xdr:nvCxnSpPr>
      <xdr:spPr>
        <a:xfrm flipV="1">
          <a:off x="10475595" y="15473462"/>
          <a:ext cx="1270" cy="1413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88758</xdr:rowOff>
    </xdr:from>
    <xdr:ext cx="534377" cy="259045"/>
    <xdr:sp macro="" textlink="">
      <xdr:nvSpPr>
        <xdr:cNvPr id="455" name="土木費最小値テキスト"/>
        <xdr:cNvSpPr txBox="1"/>
      </xdr:nvSpPr>
      <xdr:spPr>
        <a:xfrm>
          <a:off x="10528300" y="1689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11,979</a:t>
          </a:r>
          <a:endParaRPr kumimoji="1" lang="ja-JP" altLang="en-US" sz="1000" b="1">
            <a:latin typeface="ＭＳ Ｐゴシック"/>
          </a:endParaRPr>
        </a:p>
      </xdr:txBody>
    </xdr:sp>
    <xdr:clientData/>
  </xdr:oneCellAnchor>
  <xdr:twoCellAnchor>
    <xdr:from>
      <xdr:col>15</xdr:col>
      <xdr:colOff>92075</xdr:colOff>
      <xdr:row>98</xdr:row>
      <xdr:rowOff>84931</xdr:rowOff>
    </xdr:from>
    <xdr:to>
      <xdr:col>15</xdr:col>
      <xdr:colOff>269875</xdr:colOff>
      <xdr:row>98</xdr:row>
      <xdr:rowOff>84931</xdr:rowOff>
    </xdr:to>
    <xdr:cxnSp macro="">
      <xdr:nvCxnSpPr>
        <xdr:cNvPr id="456" name="直線コネクタ 455"/>
        <xdr:cNvCxnSpPr/>
      </xdr:nvCxnSpPr>
      <xdr:spPr>
        <a:xfrm>
          <a:off x="10388600" y="16887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161089</xdr:rowOff>
    </xdr:from>
    <xdr:ext cx="599010" cy="259045"/>
    <xdr:sp macro="" textlink="">
      <xdr:nvSpPr>
        <xdr:cNvPr id="457" name="土木費最大値テキスト"/>
        <xdr:cNvSpPr txBox="1"/>
      </xdr:nvSpPr>
      <xdr:spPr>
        <a:xfrm>
          <a:off x="10528300" y="1524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321,159</a:t>
          </a:r>
          <a:endParaRPr kumimoji="1" lang="ja-JP" altLang="en-US" sz="1000" b="1">
            <a:latin typeface="ＭＳ Ｐゴシック"/>
          </a:endParaRPr>
        </a:p>
      </xdr:txBody>
    </xdr:sp>
    <xdr:clientData/>
  </xdr:oneCellAnchor>
  <xdr:twoCellAnchor>
    <xdr:from>
      <xdr:col>15</xdr:col>
      <xdr:colOff>92075</xdr:colOff>
      <xdr:row>90</xdr:row>
      <xdr:rowOff>42962</xdr:rowOff>
    </xdr:from>
    <xdr:to>
      <xdr:col>15</xdr:col>
      <xdr:colOff>269875</xdr:colOff>
      <xdr:row>90</xdr:row>
      <xdr:rowOff>42962</xdr:rowOff>
    </xdr:to>
    <xdr:cxnSp macro="">
      <xdr:nvCxnSpPr>
        <xdr:cNvPr id="458" name="直線コネクタ 457"/>
        <xdr:cNvCxnSpPr/>
      </xdr:nvCxnSpPr>
      <xdr:spPr>
        <a:xfrm>
          <a:off x="10388600" y="15473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101053</xdr:rowOff>
    </xdr:from>
    <xdr:to>
      <xdr:col>15</xdr:col>
      <xdr:colOff>180975</xdr:colOff>
      <xdr:row>97</xdr:row>
      <xdr:rowOff>148890</xdr:rowOff>
    </xdr:to>
    <xdr:cxnSp macro="">
      <xdr:nvCxnSpPr>
        <xdr:cNvPr id="459" name="直線コネクタ 458"/>
        <xdr:cNvCxnSpPr/>
      </xdr:nvCxnSpPr>
      <xdr:spPr>
        <a:xfrm>
          <a:off x="9639300" y="16731703"/>
          <a:ext cx="838200" cy="4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97682</xdr:rowOff>
    </xdr:from>
    <xdr:ext cx="534377" cy="259045"/>
    <xdr:sp macro="" textlink="">
      <xdr:nvSpPr>
        <xdr:cNvPr id="460" name="土木費平均値テキスト"/>
        <xdr:cNvSpPr txBox="1"/>
      </xdr:nvSpPr>
      <xdr:spPr>
        <a:xfrm>
          <a:off x="10528300" y="16385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74805</xdr:rowOff>
    </xdr:from>
    <xdr:to>
      <xdr:col>15</xdr:col>
      <xdr:colOff>231775</xdr:colOff>
      <xdr:row>97</xdr:row>
      <xdr:rowOff>4955</xdr:rowOff>
    </xdr:to>
    <xdr:sp macro="" textlink="">
      <xdr:nvSpPr>
        <xdr:cNvPr id="461" name="フローチャート : 判断 460"/>
        <xdr:cNvSpPr/>
      </xdr:nvSpPr>
      <xdr:spPr>
        <a:xfrm>
          <a:off x="104267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61861</xdr:rowOff>
    </xdr:from>
    <xdr:to>
      <xdr:col>14</xdr:col>
      <xdr:colOff>28575</xdr:colOff>
      <xdr:row>97</xdr:row>
      <xdr:rowOff>101053</xdr:rowOff>
    </xdr:to>
    <xdr:cxnSp macro="">
      <xdr:nvCxnSpPr>
        <xdr:cNvPr id="462" name="直線コネクタ 461"/>
        <xdr:cNvCxnSpPr/>
      </xdr:nvCxnSpPr>
      <xdr:spPr>
        <a:xfrm>
          <a:off x="8750300" y="16692511"/>
          <a:ext cx="889000" cy="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97633</xdr:rowOff>
    </xdr:from>
    <xdr:to>
      <xdr:col>14</xdr:col>
      <xdr:colOff>79375</xdr:colOff>
      <xdr:row>97</xdr:row>
      <xdr:rowOff>27783</xdr:rowOff>
    </xdr:to>
    <xdr:sp macro="" textlink="">
      <xdr:nvSpPr>
        <xdr:cNvPr id="463" name="フローチャート : 判断 462"/>
        <xdr:cNvSpPr/>
      </xdr:nvSpPr>
      <xdr:spPr>
        <a:xfrm>
          <a:off x="9588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44310</xdr:rowOff>
    </xdr:from>
    <xdr:ext cx="534377" cy="259045"/>
    <xdr:sp macro="" textlink="">
      <xdr:nvSpPr>
        <xdr:cNvPr id="464" name="テキスト ボックス 463"/>
        <xdr:cNvSpPr txBox="1"/>
      </xdr:nvSpPr>
      <xdr:spPr>
        <a:xfrm>
          <a:off x="9372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73,090</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51767</xdr:rowOff>
    </xdr:from>
    <xdr:to>
      <xdr:col>12</xdr:col>
      <xdr:colOff>511175</xdr:colOff>
      <xdr:row>97</xdr:row>
      <xdr:rowOff>61861</xdr:rowOff>
    </xdr:to>
    <xdr:cxnSp macro="">
      <xdr:nvCxnSpPr>
        <xdr:cNvPr id="465" name="直線コネクタ 464"/>
        <xdr:cNvCxnSpPr/>
      </xdr:nvCxnSpPr>
      <xdr:spPr>
        <a:xfrm>
          <a:off x="7861300" y="16510967"/>
          <a:ext cx="889000" cy="18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90390</xdr:rowOff>
    </xdr:from>
    <xdr:to>
      <xdr:col>12</xdr:col>
      <xdr:colOff>561975</xdr:colOff>
      <xdr:row>97</xdr:row>
      <xdr:rowOff>20540</xdr:rowOff>
    </xdr:to>
    <xdr:sp macro="" textlink="">
      <xdr:nvSpPr>
        <xdr:cNvPr id="466" name="フローチャート : 判断 465"/>
        <xdr:cNvSpPr/>
      </xdr:nvSpPr>
      <xdr:spPr>
        <a:xfrm>
          <a:off x="8699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37067</xdr:rowOff>
    </xdr:from>
    <xdr:ext cx="534377" cy="259045"/>
    <xdr:sp macro="" textlink="">
      <xdr:nvSpPr>
        <xdr:cNvPr id="467" name="テキスト ボックス 466"/>
        <xdr:cNvSpPr txBox="1"/>
      </xdr:nvSpPr>
      <xdr:spPr>
        <a:xfrm>
          <a:off x="8483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74,674</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51767</xdr:rowOff>
    </xdr:from>
    <xdr:to>
      <xdr:col>11</xdr:col>
      <xdr:colOff>307975</xdr:colOff>
      <xdr:row>97</xdr:row>
      <xdr:rowOff>35334</xdr:rowOff>
    </xdr:to>
    <xdr:cxnSp macro="">
      <xdr:nvCxnSpPr>
        <xdr:cNvPr id="468" name="直線コネクタ 467"/>
        <xdr:cNvCxnSpPr/>
      </xdr:nvCxnSpPr>
      <xdr:spPr>
        <a:xfrm flipV="1">
          <a:off x="6972300" y="16510967"/>
          <a:ext cx="889000" cy="15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86189</xdr:rowOff>
    </xdr:from>
    <xdr:to>
      <xdr:col>11</xdr:col>
      <xdr:colOff>358775</xdr:colOff>
      <xdr:row>97</xdr:row>
      <xdr:rowOff>16339</xdr:rowOff>
    </xdr:to>
    <xdr:sp macro="" textlink="">
      <xdr:nvSpPr>
        <xdr:cNvPr id="469" name="フローチャート : 判断 468"/>
        <xdr:cNvSpPr/>
      </xdr:nvSpPr>
      <xdr:spPr>
        <a:xfrm>
          <a:off x="7810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7466</xdr:rowOff>
    </xdr:from>
    <xdr:ext cx="534377" cy="259045"/>
    <xdr:sp macro="" textlink="">
      <xdr:nvSpPr>
        <xdr:cNvPr id="470" name="テキスト ボックス 469"/>
        <xdr:cNvSpPr txBox="1"/>
      </xdr:nvSpPr>
      <xdr:spPr>
        <a:xfrm>
          <a:off x="7594111" y="1663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75,593</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139032</xdr:rowOff>
    </xdr:from>
    <xdr:to>
      <xdr:col>10</xdr:col>
      <xdr:colOff>155575</xdr:colOff>
      <xdr:row>97</xdr:row>
      <xdr:rowOff>69182</xdr:rowOff>
    </xdr:to>
    <xdr:sp macro="" textlink="">
      <xdr:nvSpPr>
        <xdr:cNvPr id="471" name="フローチャート : 判断 470"/>
        <xdr:cNvSpPr/>
      </xdr:nvSpPr>
      <xdr:spPr>
        <a:xfrm>
          <a:off x="6921500" y="1659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85709</xdr:rowOff>
    </xdr:from>
    <xdr:ext cx="534377" cy="259045"/>
    <xdr:sp macro="" textlink="">
      <xdr:nvSpPr>
        <xdr:cNvPr id="472" name="テキスト ボックス 471"/>
        <xdr:cNvSpPr txBox="1"/>
      </xdr:nvSpPr>
      <xdr:spPr>
        <a:xfrm>
          <a:off x="6705111" y="1637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64,035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98090</xdr:rowOff>
    </xdr:from>
    <xdr:to>
      <xdr:col>15</xdr:col>
      <xdr:colOff>231775</xdr:colOff>
      <xdr:row>98</xdr:row>
      <xdr:rowOff>28240</xdr:rowOff>
    </xdr:to>
    <xdr:sp macro="" textlink="">
      <xdr:nvSpPr>
        <xdr:cNvPr id="478" name="円/楕円 477"/>
        <xdr:cNvSpPr/>
      </xdr:nvSpPr>
      <xdr:spPr>
        <a:xfrm>
          <a:off x="10426700" y="167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13017</xdr:rowOff>
    </xdr:from>
    <xdr:ext cx="534377" cy="259045"/>
    <xdr:sp macro="" textlink="">
      <xdr:nvSpPr>
        <xdr:cNvPr id="479" name="土木費該当値テキスト"/>
        <xdr:cNvSpPr txBox="1"/>
      </xdr:nvSpPr>
      <xdr:spPr>
        <a:xfrm>
          <a:off x="10528300" y="1664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35,490</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50253</xdr:rowOff>
    </xdr:from>
    <xdr:to>
      <xdr:col>14</xdr:col>
      <xdr:colOff>79375</xdr:colOff>
      <xdr:row>97</xdr:row>
      <xdr:rowOff>151853</xdr:rowOff>
    </xdr:to>
    <xdr:sp macro="" textlink="">
      <xdr:nvSpPr>
        <xdr:cNvPr id="480" name="円/楕円 479"/>
        <xdr:cNvSpPr/>
      </xdr:nvSpPr>
      <xdr:spPr>
        <a:xfrm>
          <a:off x="9588500" y="1668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142980</xdr:rowOff>
    </xdr:from>
    <xdr:ext cx="534377" cy="259045"/>
    <xdr:sp macro="" textlink="">
      <xdr:nvSpPr>
        <xdr:cNvPr id="481" name="テキスト ボックス 480"/>
        <xdr:cNvSpPr txBox="1"/>
      </xdr:nvSpPr>
      <xdr:spPr>
        <a:xfrm>
          <a:off x="9372111" y="1677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45,953</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11061</xdr:rowOff>
    </xdr:from>
    <xdr:to>
      <xdr:col>12</xdr:col>
      <xdr:colOff>561975</xdr:colOff>
      <xdr:row>97</xdr:row>
      <xdr:rowOff>112661</xdr:rowOff>
    </xdr:to>
    <xdr:sp macro="" textlink="">
      <xdr:nvSpPr>
        <xdr:cNvPr id="482" name="円/楕円 481"/>
        <xdr:cNvSpPr/>
      </xdr:nvSpPr>
      <xdr:spPr>
        <a:xfrm>
          <a:off x="8699500" y="166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103788</xdr:rowOff>
    </xdr:from>
    <xdr:ext cx="534377" cy="259045"/>
    <xdr:sp macro="" textlink="">
      <xdr:nvSpPr>
        <xdr:cNvPr id="483" name="テキスト ボックス 482"/>
        <xdr:cNvSpPr txBox="1"/>
      </xdr:nvSpPr>
      <xdr:spPr>
        <a:xfrm>
          <a:off x="8483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54,525</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967</xdr:rowOff>
    </xdr:from>
    <xdr:to>
      <xdr:col>11</xdr:col>
      <xdr:colOff>358775</xdr:colOff>
      <xdr:row>96</xdr:row>
      <xdr:rowOff>102567</xdr:rowOff>
    </xdr:to>
    <xdr:sp macro="" textlink="">
      <xdr:nvSpPr>
        <xdr:cNvPr id="484" name="円/楕円 483"/>
        <xdr:cNvSpPr/>
      </xdr:nvSpPr>
      <xdr:spPr>
        <a:xfrm>
          <a:off x="7810500" y="1646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119094</xdr:rowOff>
    </xdr:from>
    <xdr:ext cx="534377" cy="259045"/>
    <xdr:sp macro="" textlink="">
      <xdr:nvSpPr>
        <xdr:cNvPr id="485" name="テキスト ボックス 484"/>
        <xdr:cNvSpPr txBox="1"/>
      </xdr:nvSpPr>
      <xdr:spPr>
        <a:xfrm>
          <a:off x="7594111" y="1623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94,233</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155984</xdr:rowOff>
    </xdr:from>
    <xdr:to>
      <xdr:col>10</xdr:col>
      <xdr:colOff>155575</xdr:colOff>
      <xdr:row>97</xdr:row>
      <xdr:rowOff>86134</xdr:rowOff>
    </xdr:to>
    <xdr:sp macro="" textlink="">
      <xdr:nvSpPr>
        <xdr:cNvPr id="486" name="円/楕円 485"/>
        <xdr:cNvSpPr/>
      </xdr:nvSpPr>
      <xdr:spPr>
        <a:xfrm>
          <a:off x="6921500" y="16615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77261</xdr:rowOff>
    </xdr:from>
    <xdr:ext cx="534377" cy="259045"/>
    <xdr:sp macro="" textlink="">
      <xdr:nvSpPr>
        <xdr:cNvPr id="487" name="テキスト ボックス 486"/>
        <xdr:cNvSpPr txBox="1"/>
      </xdr:nvSpPr>
      <xdr:spPr>
        <a:xfrm>
          <a:off x="6705111" y="167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60,327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499" name="直線コネクタ 49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00" name="テキスト ボックス 499"/>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1" name="直線コネクタ 50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02" name="テキスト ボックス 50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03" name="直線コネクタ 50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04" name="テキスト ボックス 503"/>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05" name="直線コネクタ 50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06" name="テキスト ボックス 505"/>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86894</xdr:rowOff>
    </xdr:from>
    <xdr:to>
      <xdr:col>23</xdr:col>
      <xdr:colOff>516889</xdr:colOff>
      <xdr:row>39</xdr:row>
      <xdr:rowOff>36647</xdr:rowOff>
    </xdr:to>
    <xdr:cxnSp macro="">
      <xdr:nvCxnSpPr>
        <xdr:cNvPr id="510" name="直線コネクタ 509"/>
        <xdr:cNvCxnSpPr/>
      </xdr:nvCxnSpPr>
      <xdr:spPr>
        <a:xfrm flipV="1">
          <a:off x="16317595" y="5401844"/>
          <a:ext cx="1269" cy="1321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40474</xdr:rowOff>
    </xdr:from>
    <xdr:ext cx="534377" cy="259045"/>
    <xdr:sp macro="" textlink="">
      <xdr:nvSpPr>
        <xdr:cNvPr id="511" name="消防費最小値テキスト"/>
        <xdr:cNvSpPr txBox="1"/>
      </xdr:nvSpPr>
      <xdr:spPr>
        <a:xfrm>
          <a:off x="16370300" y="672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17,008</a:t>
          </a:r>
          <a:endParaRPr kumimoji="1" lang="ja-JP" altLang="en-US" sz="1000" b="1">
            <a:latin typeface="ＭＳ Ｐゴシック"/>
          </a:endParaRPr>
        </a:p>
      </xdr:txBody>
    </xdr:sp>
    <xdr:clientData/>
  </xdr:oneCellAnchor>
  <xdr:twoCellAnchor>
    <xdr:from>
      <xdr:col>23</xdr:col>
      <xdr:colOff>428625</xdr:colOff>
      <xdr:row>39</xdr:row>
      <xdr:rowOff>36647</xdr:rowOff>
    </xdr:from>
    <xdr:to>
      <xdr:col>23</xdr:col>
      <xdr:colOff>606425</xdr:colOff>
      <xdr:row>39</xdr:row>
      <xdr:rowOff>36647</xdr:rowOff>
    </xdr:to>
    <xdr:cxnSp macro="">
      <xdr:nvCxnSpPr>
        <xdr:cNvPr id="512" name="直線コネクタ 511"/>
        <xdr:cNvCxnSpPr/>
      </xdr:nvCxnSpPr>
      <xdr:spPr>
        <a:xfrm>
          <a:off x="16230600" y="6723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33571</xdr:rowOff>
    </xdr:from>
    <xdr:ext cx="534377" cy="259045"/>
    <xdr:sp macro="" textlink="">
      <xdr:nvSpPr>
        <xdr:cNvPr id="513" name="消防費最大値テキスト"/>
        <xdr:cNvSpPr txBox="1"/>
      </xdr:nvSpPr>
      <xdr:spPr>
        <a:xfrm>
          <a:off x="16370300" y="517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74,810</a:t>
          </a:r>
          <a:endParaRPr kumimoji="1" lang="ja-JP" altLang="en-US" sz="1000" b="1">
            <a:latin typeface="ＭＳ Ｐゴシック"/>
          </a:endParaRPr>
        </a:p>
      </xdr:txBody>
    </xdr:sp>
    <xdr:clientData/>
  </xdr:oneCellAnchor>
  <xdr:twoCellAnchor>
    <xdr:from>
      <xdr:col>23</xdr:col>
      <xdr:colOff>428625</xdr:colOff>
      <xdr:row>31</xdr:row>
      <xdr:rowOff>86894</xdr:rowOff>
    </xdr:from>
    <xdr:to>
      <xdr:col>23</xdr:col>
      <xdr:colOff>606425</xdr:colOff>
      <xdr:row>31</xdr:row>
      <xdr:rowOff>86894</xdr:rowOff>
    </xdr:to>
    <xdr:cxnSp macro="">
      <xdr:nvCxnSpPr>
        <xdr:cNvPr id="514" name="直線コネクタ 513"/>
        <xdr:cNvCxnSpPr/>
      </xdr:nvCxnSpPr>
      <xdr:spPr>
        <a:xfrm>
          <a:off x="16230600" y="540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18176</xdr:rowOff>
    </xdr:from>
    <xdr:to>
      <xdr:col>23</xdr:col>
      <xdr:colOff>517525</xdr:colOff>
      <xdr:row>39</xdr:row>
      <xdr:rowOff>32624</xdr:rowOff>
    </xdr:to>
    <xdr:cxnSp macro="">
      <xdr:nvCxnSpPr>
        <xdr:cNvPr id="515" name="直線コネクタ 514"/>
        <xdr:cNvCxnSpPr/>
      </xdr:nvCxnSpPr>
      <xdr:spPr>
        <a:xfrm>
          <a:off x="15481300" y="6704726"/>
          <a:ext cx="8382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123001</xdr:rowOff>
    </xdr:from>
    <xdr:ext cx="534377" cy="259045"/>
    <xdr:sp macro="" textlink="">
      <xdr:nvSpPr>
        <xdr:cNvPr id="516" name="消防費平均値テキスト"/>
        <xdr:cNvSpPr txBox="1"/>
      </xdr:nvSpPr>
      <xdr:spPr>
        <a:xfrm>
          <a:off x="16370300" y="6123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34,509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100124</xdr:rowOff>
    </xdr:from>
    <xdr:to>
      <xdr:col>23</xdr:col>
      <xdr:colOff>568325</xdr:colOff>
      <xdr:row>37</xdr:row>
      <xdr:rowOff>30274</xdr:rowOff>
    </xdr:to>
    <xdr:sp macro="" textlink="">
      <xdr:nvSpPr>
        <xdr:cNvPr id="517" name="フローチャート : 判断 516"/>
        <xdr:cNvSpPr/>
      </xdr:nvSpPr>
      <xdr:spPr>
        <a:xfrm>
          <a:off x="162687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3889</xdr:rowOff>
    </xdr:from>
    <xdr:to>
      <xdr:col>22</xdr:col>
      <xdr:colOff>365125</xdr:colOff>
      <xdr:row>39</xdr:row>
      <xdr:rowOff>18176</xdr:rowOff>
    </xdr:to>
    <xdr:cxnSp macro="">
      <xdr:nvCxnSpPr>
        <xdr:cNvPr id="518" name="直線コネクタ 517"/>
        <xdr:cNvCxnSpPr/>
      </xdr:nvCxnSpPr>
      <xdr:spPr>
        <a:xfrm>
          <a:off x="14592300" y="6690439"/>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169710</xdr:rowOff>
    </xdr:from>
    <xdr:to>
      <xdr:col>22</xdr:col>
      <xdr:colOff>415925</xdr:colOff>
      <xdr:row>36</xdr:row>
      <xdr:rowOff>99860</xdr:rowOff>
    </xdr:to>
    <xdr:sp macro="" textlink="">
      <xdr:nvSpPr>
        <xdr:cNvPr id="519" name="フローチャート : 判断 518"/>
        <xdr:cNvSpPr/>
      </xdr:nvSpPr>
      <xdr:spPr>
        <a:xfrm>
          <a:off x="15430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116387</xdr:rowOff>
    </xdr:from>
    <xdr:ext cx="534377" cy="259045"/>
    <xdr:sp macro="" textlink="">
      <xdr:nvSpPr>
        <xdr:cNvPr id="520" name="テキスト ボックス 519"/>
        <xdr:cNvSpPr txBox="1"/>
      </xdr:nvSpPr>
      <xdr:spPr>
        <a:xfrm>
          <a:off x="15214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38,965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3889</xdr:rowOff>
    </xdr:from>
    <xdr:to>
      <xdr:col>21</xdr:col>
      <xdr:colOff>161925</xdr:colOff>
      <xdr:row>39</xdr:row>
      <xdr:rowOff>26429</xdr:rowOff>
    </xdr:to>
    <xdr:cxnSp macro="">
      <xdr:nvCxnSpPr>
        <xdr:cNvPr id="521" name="直線コネクタ 520"/>
        <xdr:cNvCxnSpPr/>
      </xdr:nvCxnSpPr>
      <xdr:spPr>
        <a:xfrm flipV="1">
          <a:off x="13703300" y="6690439"/>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117909</xdr:rowOff>
    </xdr:from>
    <xdr:to>
      <xdr:col>21</xdr:col>
      <xdr:colOff>212725</xdr:colOff>
      <xdr:row>37</xdr:row>
      <xdr:rowOff>48059</xdr:rowOff>
    </xdr:to>
    <xdr:sp macro="" textlink="">
      <xdr:nvSpPr>
        <xdr:cNvPr id="522" name="フローチャート : 判断 521"/>
        <xdr:cNvSpPr/>
      </xdr:nvSpPr>
      <xdr:spPr>
        <a:xfrm>
          <a:off x="14541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64586</xdr:rowOff>
    </xdr:from>
    <xdr:ext cx="534377" cy="259045"/>
    <xdr:sp macro="" textlink="">
      <xdr:nvSpPr>
        <xdr:cNvPr id="523" name="テキスト ボックス 522"/>
        <xdr:cNvSpPr txBox="1"/>
      </xdr:nvSpPr>
      <xdr:spPr>
        <a:xfrm>
          <a:off x="14325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33,731</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21559</xdr:rowOff>
    </xdr:from>
    <xdr:to>
      <xdr:col>19</xdr:col>
      <xdr:colOff>644525</xdr:colOff>
      <xdr:row>39</xdr:row>
      <xdr:rowOff>26429</xdr:rowOff>
    </xdr:to>
    <xdr:cxnSp macro="">
      <xdr:nvCxnSpPr>
        <xdr:cNvPr id="524" name="直線コネクタ 523"/>
        <xdr:cNvCxnSpPr/>
      </xdr:nvCxnSpPr>
      <xdr:spPr>
        <a:xfrm>
          <a:off x="12814300" y="6708109"/>
          <a:ext cx="889000" cy="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136723</xdr:rowOff>
    </xdr:from>
    <xdr:to>
      <xdr:col>20</xdr:col>
      <xdr:colOff>9525</xdr:colOff>
      <xdr:row>37</xdr:row>
      <xdr:rowOff>66873</xdr:rowOff>
    </xdr:to>
    <xdr:sp macro="" textlink="">
      <xdr:nvSpPr>
        <xdr:cNvPr id="525" name="フローチャート : 判断 524"/>
        <xdr:cNvSpPr/>
      </xdr:nvSpPr>
      <xdr:spPr>
        <a:xfrm>
          <a:off x="13652500" y="630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83400</xdr:rowOff>
    </xdr:from>
    <xdr:ext cx="534377" cy="259045"/>
    <xdr:sp macro="" textlink="">
      <xdr:nvSpPr>
        <xdr:cNvPr id="526" name="テキスト ボックス 525"/>
        <xdr:cNvSpPr txBox="1"/>
      </xdr:nvSpPr>
      <xdr:spPr>
        <a:xfrm>
          <a:off x="13436111" y="608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32,908</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16251</xdr:rowOff>
    </xdr:from>
    <xdr:to>
      <xdr:col>18</xdr:col>
      <xdr:colOff>492125</xdr:colOff>
      <xdr:row>37</xdr:row>
      <xdr:rowOff>117851</xdr:rowOff>
    </xdr:to>
    <xdr:sp macro="" textlink="">
      <xdr:nvSpPr>
        <xdr:cNvPr id="527" name="フローチャート : 判断 526"/>
        <xdr:cNvSpPr/>
      </xdr:nvSpPr>
      <xdr:spPr>
        <a:xfrm>
          <a:off x="12763500" y="635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134378</xdr:rowOff>
    </xdr:from>
    <xdr:ext cx="534377" cy="259045"/>
    <xdr:sp macro="" textlink="">
      <xdr:nvSpPr>
        <xdr:cNvPr id="528" name="テキスト ボックス 527"/>
        <xdr:cNvSpPr txBox="1"/>
      </xdr:nvSpPr>
      <xdr:spPr>
        <a:xfrm>
          <a:off x="12547111" y="613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30,678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153274</xdr:rowOff>
    </xdr:from>
    <xdr:to>
      <xdr:col>23</xdr:col>
      <xdr:colOff>568325</xdr:colOff>
      <xdr:row>39</xdr:row>
      <xdr:rowOff>83424</xdr:rowOff>
    </xdr:to>
    <xdr:sp macro="" textlink="">
      <xdr:nvSpPr>
        <xdr:cNvPr id="534" name="円/楕円 533"/>
        <xdr:cNvSpPr/>
      </xdr:nvSpPr>
      <xdr:spPr>
        <a:xfrm>
          <a:off x="16268700" y="666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68201</xdr:rowOff>
    </xdr:from>
    <xdr:ext cx="534377" cy="259045"/>
    <xdr:sp macro="" textlink="">
      <xdr:nvSpPr>
        <xdr:cNvPr id="535" name="消防費該当値テキスト"/>
        <xdr:cNvSpPr txBox="1"/>
      </xdr:nvSpPr>
      <xdr:spPr>
        <a:xfrm>
          <a:off x="16370300" y="658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17,184</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138826</xdr:rowOff>
    </xdr:from>
    <xdr:to>
      <xdr:col>22</xdr:col>
      <xdr:colOff>415925</xdr:colOff>
      <xdr:row>39</xdr:row>
      <xdr:rowOff>68976</xdr:rowOff>
    </xdr:to>
    <xdr:sp macro="" textlink="">
      <xdr:nvSpPr>
        <xdr:cNvPr id="536" name="円/楕円 535"/>
        <xdr:cNvSpPr/>
      </xdr:nvSpPr>
      <xdr:spPr>
        <a:xfrm>
          <a:off x="15430500" y="665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39</xdr:row>
      <xdr:rowOff>60103</xdr:rowOff>
    </xdr:from>
    <xdr:ext cx="534377" cy="259045"/>
    <xdr:sp macro="" textlink="">
      <xdr:nvSpPr>
        <xdr:cNvPr id="537" name="テキスト ボックス 536"/>
        <xdr:cNvSpPr txBox="1"/>
      </xdr:nvSpPr>
      <xdr:spPr>
        <a:xfrm>
          <a:off x="15214111" y="67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17,816</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124539</xdr:rowOff>
    </xdr:from>
    <xdr:to>
      <xdr:col>21</xdr:col>
      <xdr:colOff>212725</xdr:colOff>
      <xdr:row>39</xdr:row>
      <xdr:rowOff>54689</xdr:rowOff>
    </xdr:to>
    <xdr:sp macro="" textlink="">
      <xdr:nvSpPr>
        <xdr:cNvPr id="538" name="円/楕円 537"/>
        <xdr:cNvSpPr/>
      </xdr:nvSpPr>
      <xdr:spPr>
        <a:xfrm>
          <a:off x="14541500" y="663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45816</xdr:rowOff>
    </xdr:from>
    <xdr:ext cx="534377" cy="259045"/>
    <xdr:sp macro="" textlink="">
      <xdr:nvSpPr>
        <xdr:cNvPr id="539" name="テキスト ボックス 538"/>
        <xdr:cNvSpPr txBox="1"/>
      </xdr:nvSpPr>
      <xdr:spPr>
        <a:xfrm>
          <a:off x="14325111" y="67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18,441</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147079</xdr:rowOff>
    </xdr:from>
    <xdr:to>
      <xdr:col>20</xdr:col>
      <xdr:colOff>9525</xdr:colOff>
      <xdr:row>39</xdr:row>
      <xdr:rowOff>77229</xdr:rowOff>
    </xdr:to>
    <xdr:sp macro="" textlink="">
      <xdr:nvSpPr>
        <xdr:cNvPr id="540" name="円/楕円 539"/>
        <xdr:cNvSpPr/>
      </xdr:nvSpPr>
      <xdr:spPr>
        <a:xfrm>
          <a:off x="13652500" y="666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39</xdr:row>
      <xdr:rowOff>68356</xdr:rowOff>
    </xdr:from>
    <xdr:ext cx="534377" cy="259045"/>
    <xdr:sp macro="" textlink="">
      <xdr:nvSpPr>
        <xdr:cNvPr id="541" name="テキスト ボックス 540"/>
        <xdr:cNvSpPr txBox="1"/>
      </xdr:nvSpPr>
      <xdr:spPr>
        <a:xfrm>
          <a:off x="13436111" y="675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17,455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142209</xdr:rowOff>
    </xdr:from>
    <xdr:to>
      <xdr:col>18</xdr:col>
      <xdr:colOff>492125</xdr:colOff>
      <xdr:row>39</xdr:row>
      <xdr:rowOff>72359</xdr:rowOff>
    </xdr:to>
    <xdr:sp macro="" textlink="">
      <xdr:nvSpPr>
        <xdr:cNvPr id="542" name="円/楕円 541"/>
        <xdr:cNvSpPr/>
      </xdr:nvSpPr>
      <xdr:spPr>
        <a:xfrm>
          <a:off x="12763500" y="665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63486</xdr:rowOff>
    </xdr:from>
    <xdr:ext cx="534377" cy="259045"/>
    <xdr:sp macro="" textlink="">
      <xdr:nvSpPr>
        <xdr:cNvPr id="543" name="テキスト ボックス 542"/>
        <xdr:cNvSpPr txBox="1"/>
      </xdr:nvSpPr>
      <xdr:spPr>
        <a:xfrm>
          <a:off x="12547111" y="675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17,668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65/67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55" name="テキスト ボックス 554"/>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7" name="テキスト ボックス 556"/>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9" name="テキスト ボックス 558"/>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159099</xdr:rowOff>
    </xdr:from>
    <xdr:to>
      <xdr:col>23</xdr:col>
      <xdr:colOff>516889</xdr:colOff>
      <xdr:row>58</xdr:row>
      <xdr:rowOff>2709</xdr:rowOff>
    </xdr:to>
    <xdr:cxnSp macro="">
      <xdr:nvCxnSpPr>
        <xdr:cNvPr id="565" name="直線コネクタ 564"/>
        <xdr:cNvCxnSpPr/>
      </xdr:nvCxnSpPr>
      <xdr:spPr>
        <a:xfrm flipV="1">
          <a:off x="16317595" y="8903049"/>
          <a:ext cx="1269" cy="1043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6536</xdr:rowOff>
    </xdr:from>
    <xdr:ext cx="534377" cy="259045"/>
    <xdr:sp macro="" textlink="">
      <xdr:nvSpPr>
        <xdr:cNvPr id="566" name="教育費最小値テキスト"/>
        <xdr:cNvSpPr txBox="1"/>
      </xdr:nvSpPr>
      <xdr:spPr>
        <a:xfrm>
          <a:off x="16370300" y="995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29,963</a:t>
          </a:r>
          <a:endParaRPr kumimoji="1" lang="ja-JP" altLang="en-US" sz="1000" b="1">
            <a:latin typeface="ＭＳ Ｐゴシック"/>
          </a:endParaRPr>
        </a:p>
      </xdr:txBody>
    </xdr:sp>
    <xdr:clientData/>
  </xdr:oneCellAnchor>
  <xdr:twoCellAnchor>
    <xdr:from>
      <xdr:col>23</xdr:col>
      <xdr:colOff>428625</xdr:colOff>
      <xdr:row>58</xdr:row>
      <xdr:rowOff>2709</xdr:rowOff>
    </xdr:from>
    <xdr:to>
      <xdr:col>23</xdr:col>
      <xdr:colOff>606425</xdr:colOff>
      <xdr:row>58</xdr:row>
      <xdr:rowOff>2709</xdr:rowOff>
    </xdr:to>
    <xdr:cxnSp macro="">
      <xdr:nvCxnSpPr>
        <xdr:cNvPr id="567" name="直線コネクタ 566"/>
        <xdr:cNvCxnSpPr/>
      </xdr:nvCxnSpPr>
      <xdr:spPr>
        <a:xfrm>
          <a:off x="16230600" y="9946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105776</xdr:rowOff>
    </xdr:from>
    <xdr:ext cx="599010" cy="259045"/>
    <xdr:sp macro="" textlink="">
      <xdr:nvSpPr>
        <xdr:cNvPr id="568" name="教育費最大値テキスト"/>
        <xdr:cNvSpPr txBox="1"/>
      </xdr:nvSpPr>
      <xdr:spPr>
        <a:xfrm>
          <a:off x="16370300" y="8678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258,257</a:t>
          </a:r>
          <a:endParaRPr kumimoji="1" lang="ja-JP" altLang="en-US" sz="1000" b="1">
            <a:latin typeface="ＭＳ Ｐゴシック"/>
          </a:endParaRPr>
        </a:p>
      </xdr:txBody>
    </xdr:sp>
    <xdr:clientData/>
  </xdr:oneCellAnchor>
  <xdr:twoCellAnchor>
    <xdr:from>
      <xdr:col>23</xdr:col>
      <xdr:colOff>428625</xdr:colOff>
      <xdr:row>51</xdr:row>
      <xdr:rowOff>159099</xdr:rowOff>
    </xdr:from>
    <xdr:to>
      <xdr:col>23</xdr:col>
      <xdr:colOff>606425</xdr:colOff>
      <xdr:row>51</xdr:row>
      <xdr:rowOff>159099</xdr:rowOff>
    </xdr:to>
    <xdr:cxnSp macro="">
      <xdr:nvCxnSpPr>
        <xdr:cNvPr id="569" name="直線コネクタ 568"/>
        <xdr:cNvCxnSpPr/>
      </xdr:nvCxnSpPr>
      <xdr:spPr>
        <a:xfrm>
          <a:off x="16230600" y="8903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145918</xdr:rowOff>
    </xdr:from>
    <xdr:to>
      <xdr:col>23</xdr:col>
      <xdr:colOff>517525</xdr:colOff>
      <xdr:row>57</xdr:row>
      <xdr:rowOff>158285</xdr:rowOff>
    </xdr:to>
    <xdr:cxnSp macro="">
      <xdr:nvCxnSpPr>
        <xdr:cNvPr id="570" name="直線コネクタ 569"/>
        <xdr:cNvCxnSpPr/>
      </xdr:nvCxnSpPr>
      <xdr:spPr>
        <a:xfrm>
          <a:off x="15481300" y="9747118"/>
          <a:ext cx="838200" cy="18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147749</xdr:rowOff>
    </xdr:from>
    <xdr:ext cx="534377" cy="259045"/>
    <xdr:sp macro="" textlink="">
      <xdr:nvSpPr>
        <xdr:cNvPr id="571" name="教育費平均値テキスト"/>
        <xdr:cNvSpPr txBox="1"/>
      </xdr:nvSpPr>
      <xdr:spPr>
        <a:xfrm>
          <a:off x="16370300" y="9577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67,132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124872</xdr:rowOff>
    </xdr:from>
    <xdr:to>
      <xdr:col>23</xdr:col>
      <xdr:colOff>568325</xdr:colOff>
      <xdr:row>57</xdr:row>
      <xdr:rowOff>55022</xdr:rowOff>
    </xdr:to>
    <xdr:sp macro="" textlink="">
      <xdr:nvSpPr>
        <xdr:cNvPr id="572" name="フローチャート : 判断 571"/>
        <xdr:cNvSpPr/>
      </xdr:nvSpPr>
      <xdr:spPr>
        <a:xfrm>
          <a:off x="162687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145918</xdr:rowOff>
    </xdr:from>
    <xdr:to>
      <xdr:col>22</xdr:col>
      <xdr:colOff>365125</xdr:colOff>
      <xdr:row>57</xdr:row>
      <xdr:rowOff>46234</xdr:rowOff>
    </xdr:to>
    <xdr:cxnSp macro="">
      <xdr:nvCxnSpPr>
        <xdr:cNvPr id="573" name="直線コネクタ 572"/>
        <xdr:cNvCxnSpPr/>
      </xdr:nvCxnSpPr>
      <xdr:spPr>
        <a:xfrm flipV="1">
          <a:off x="14592300" y="9747118"/>
          <a:ext cx="889000" cy="7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113099</xdr:rowOff>
    </xdr:from>
    <xdr:to>
      <xdr:col>22</xdr:col>
      <xdr:colOff>415925</xdr:colOff>
      <xdr:row>57</xdr:row>
      <xdr:rowOff>43249</xdr:rowOff>
    </xdr:to>
    <xdr:sp macro="" textlink="">
      <xdr:nvSpPr>
        <xdr:cNvPr id="574" name="フローチャート : 判断 573"/>
        <xdr:cNvSpPr/>
      </xdr:nvSpPr>
      <xdr:spPr>
        <a:xfrm>
          <a:off x="15430500" y="971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34376</xdr:rowOff>
    </xdr:from>
    <xdr:ext cx="534377" cy="259045"/>
    <xdr:sp macro="" textlink="">
      <xdr:nvSpPr>
        <xdr:cNvPr id="575" name="テキスト ボックス 574"/>
        <xdr:cNvSpPr txBox="1"/>
      </xdr:nvSpPr>
      <xdr:spPr>
        <a:xfrm>
          <a:off x="15214111" y="980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69,707</a:t>
          </a:r>
          <a:endParaRPr kumimoji="1" lang="ja-JP" altLang="en-US" sz="1000" b="1">
            <a:solidFill>
              <a:srgbClr val="000080"/>
            </a:solidFill>
            <a:latin typeface="ＭＳ Ｐゴシック"/>
          </a:endParaRPr>
        </a:p>
      </xdr:txBody>
    </xdr:sp>
    <xdr:clientData/>
  </xdr:oneCellAnchor>
  <xdr:twoCellAnchor>
    <xdr:from>
      <xdr:col>19</xdr:col>
      <xdr:colOff>644525</xdr:colOff>
      <xdr:row>52</xdr:row>
      <xdr:rowOff>158386</xdr:rowOff>
    </xdr:from>
    <xdr:to>
      <xdr:col>21</xdr:col>
      <xdr:colOff>161925</xdr:colOff>
      <xdr:row>57</xdr:row>
      <xdr:rowOff>46234</xdr:rowOff>
    </xdr:to>
    <xdr:cxnSp macro="">
      <xdr:nvCxnSpPr>
        <xdr:cNvPr id="576" name="直線コネクタ 575"/>
        <xdr:cNvCxnSpPr/>
      </xdr:nvCxnSpPr>
      <xdr:spPr>
        <a:xfrm>
          <a:off x="13703300" y="9073786"/>
          <a:ext cx="889000" cy="745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90377</xdr:rowOff>
    </xdr:from>
    <xdr:to>
      <xdr:col>21</xdr:col>
      <xdr:colOff>212725</xdr:colOff>
      <xdr:row>57</xdr:row>
      <xdr:rowOff>20527</xdr:rowOff>
    </xdr:to>
    <xdr:sp macro="" textlink="">
      <xdr:nvSpPr>
        <xdr:cNvPr id="577" name="フローチャート : 判断 576"/>
        <xdr:cNvSpPr/>
      </xdr:nvSpPr>
      <xdr:spPr>
        <a:xfrm>
          <a:off x="14541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37054</xdr:rowOff>
    </xdr:from>
    <xdr:ext cx="534377" cy="259045"/>
    <xdr:sp macro="" textlink="">
      <xdr:nvSpPr>
        <xdr:cNvPr id="578" name="テキスト ボックス 577"/>
        <xdr:cNvSpPr txBox="1"/>
      </xdr:nvSpPr>
      <xdr:spPr>
        <a:xfrm>
          <a:off x="14325111" y="946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74,677</a:t>
          </a:r>
          <a:endParaRPr kumimoji="1" lang="ja-JP" altLang="en-US" sz="1000" b="1">
            <a:solidFill>
              <a:srgbClr val="000080"/>
            </a:solidFill>
            <a:latin typeface="ＭＳ Ｐゴシック"/>
          </a:endParaRPr>
        </a:p>
      </xdr:txBody>
    </xdr:sp>
    <xdr:clientData/>
  </xdr:oneCellAnchor>
  <xdr:twoCellAnchor>
    <xdr:from>
      <xdr:col>18</xdr:col>
      <xdr:colOff>441325</xdr:colOff>
      <xdr:row>52</xdr:row>
      <xdr:rowOff>158386</xdr:rowOff>
    </xdr:from>
    <xdr:to>
      <xdr:col>19</xdr:col>
      <xdr:colOff>644525</xdr:colOff>
      <xdr:row>55</xdr:row>
      <xdr:rowOff>133715</xdr:rowOff>
    </xdr:to>
    <xdr:cxnSp macro="">
      <xdr:nvCxnSpPr>
        <xdr:cNvPr id="579" name="直線コネクタ 578"/>
        <xdr:cNvCxnSpPr/>
      </xdr:nvCxnSpPr>
      <xdr:spPr>
        <a:xfrm flipV="1">
          <a:off x="12814300" y="9073786"/>
          <a:ext cx="889000" cy="48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100509</xdr:rowOff>
    </xdr:from>
    <xdr:to>
      <xdr:col>20</xdr:col>
      <xdr:colOff>9525</xdr:colOff>
      <xdr:row>57</xdr:row>
      <xdr:rowOff>30659</xdr:rowOff>
    </xdr:to>
    <xdr:sp macro="" textlink="">
      <xdr:nvSpPr>
        <xdr:cNvPr id="580" name="フローチャート : 判断 579"/>
        <xdr:cNvSpPr/>
      </xdr:nvSpPr>
      <xdr:spPr>
        <a:xfrm>
          <a:off x="13652500" y="970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21786</xdr:rowOff>
    </xdr:from>
    <xdr:ext cx="534377" cy="259045"/>
    <xdr:sp macro="" textlink="">
      <xdr:nvSpPr>
        <xdr:cNvPr id="581" name="テキスト ボックス 580"/>
        <xdr:cNvSpPr txBox="1"/>
      </xdr:nvSpPr>
      <xdr:spPr>
        <a:xfrm>
          <a:off x="13436111" y="97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72,461</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120909</xdr:rowOff>
    </xdr:from>
    <xdr:to>
      <xdr:col>18</xdr:col>
      <xdr:colOff>492125</xdr:colOff>
      <xdr:row>57</xdr:row>
      <xdr:rowOff>51059</xdr:rowOff>
    </xdr:to>
    <xdr:sp macro="" textlink="">
      <xdr:nvSpPr>
        <xdr:cNvPr id="582" name="フローチャート : 判断 581"/>
        <xdr:cNvSpPr/>
      </xdr:nvSpPr>
      <xdr:spPr>
        <a:xfrm>
          <a:off x="12763500" y="972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42186</xdr:rowOff>
    </xdr:from>
    <xdr:ext cx="534377" cy="259045"/>
    <xdr:sp macro="" textlink="">
      <xdr:nvSpPr>
        <xdr:cNvPr id="583" name="テキスト ボックス 582"/>
        <xdr:cNvSpPr txBox="1"/>
      </xdr:nvSpPr>
      <xdr:spPr>
        <a:xfrm>
          <a:off x="12547111" y="981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67,999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107485</xdr:rowOff>
    </xdr:from>
    <xdr:to>
      <xdr:col>23</xdr:col>
      <xdr:colOff>568325</xdr:colOff>
      <xdr:row>58</xdr:row>
      <xdr:rowOff>37635</xdr:rowOff>
    </xdr:to>
    <xdr:sp macro="" textlink="">
      <xdr:nvSpPr>
        <xdr:cNvPr id="589" name="円/楕円 588"/>
        <xdr:cNvSpPr/>
      </xdr:nvSpPr>
      <xdr:spPr>
        <a:xfrm>
          <a:off x="16268700" y="988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22412</xdr:rowOff>
    </xdr:from>
    <xdr:ext cx="534377" cy="259045"/>
    <xdr:sp macro="" textlink="">
      <xdr:nvSpPr>
        <xdr:cNvPr id="590" name="教育費該当値テキスト"/>
        <xdr:cNvSpPr txBox="1"/>
      </xdr:nvSpPr>
      <xdr:spPr>
        <a:xfrm>
          <a:off x="16370300" y="979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33,435</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95118</xdr:rowOff>
    </xdr:from>
    <xdr:to>
      <xdr:col>22</xdr:col>
      <xdr:colOff>415925</xdr:colOff>
      <xdr:row>57</xdr:row>
      <xdr:rowOff>25268</xdr:rowOff>
    </xdr:to>
    <xdr:sp macro="" textlink="">
      <xdr:nvSpPr>
        <xdr:cNvPr id="591" name="円/楕円 590"/>
        <xdr:cNvSpPr/>
      </xdr:nvSpPr>
      <xdr:spPr>
        <a:xfrm>
          <a:off x="15430500" y="969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41795</xdr:rowOff>
    </xdr:from>
    <xdr:ext cx="534377" cy="259045"/>
    <xdr:sp macro="" textlink="">
      <xdr:nvSpPr>
        <xdr:cNvPr id="592" name="テキスト ボックス 591"/>
        <xdr:cNvSpPr txBox="1"/>
      </xdr:nvSpPr>
      <xdr:spPr>
        <a:xfrm>
          <a:off x="15214111" y="94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73,640</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166884</xdr:rowOff>
    </xdr:from>
    <xdr:to>
      <xdr:col>21</xdr:col>
      <xdr:colOff>212725</xdr:colOff>
      <xdr:row>57</xdr:row>
      <xdr:rowOff>97034</xdr:rowOff>
    </xdr:to>
    <xdr:sp macro="" textlink="">
      <xdr:nvSpPr>
        <xdr:cNvPr id="593" name="円/楕円 592"/>
        <xdr:cNvSpPr/>
      </xdr:nvSpPr>
      <xdr:spPr>
        <a:xfrm>
          <a:off x="14541500" y="97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88161</xdr:rowOff>
    </xdr:from>
    <xdr:ext cx="534377" cy="259045"/>
    <xdr:sp macro="" textlink="">
      <xdr:nvSpPr>
        <xdr:cNvPr id="594" name="テキスト ボックス 593"/>
        <xdr:cNvSpPr txBox="1"/>
      </xdr:nvSpPr>
      <xdr:spPr>
        <a:xfrm>
          <a:off x="14325111" y="986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57,943</a:t>
          </a:r>
          <a:endParaRPr kumimoji="1" lang="ja-JP" altLang="en-US" sz="1000" b="1">
            <a:solidFill>
              <a:srgbClr val="FF0000"/>
            </a:solidFill>
            <a:latin typeface="ＭＳ Ｐゴシック"/>
          </a:endParaRPr>
        </a:p>
      </xdr:txBody>
    </xdr:sp>
    <xdr:clientData/>
  </xdr:oneCellAnchor>
  <xdr:twoCellAnchor>
    <xdr:from>
      <xdr:col>19</xdr:col>
      <xdr:colOff>593725</xdr:colOff>
      <xdr:row>52</xdr:row>
      <xdr:rowOff>107586</xdr:rowOff>
    </xdr:from>
    <xdr:to>
      <xdr:col>20</xdr:col>
      <xdr:colOff>9525</xdr:colOff>
      <xdr:row>53</xdr:row>
      <xdr:rowOff>37736</xdr:rowOff>
    </xdr:to>
    <xdr:sp macro="" textlink="">
      <xdr:nvSpPr>
        <xdr:cNvPr id="595" name="円/楕円 594"/>
        <xdr:cNvSpPr/>
      </xdr:nvSpPr>
      <xdr:spPr>
        <a:xfrm>
          <a:off x="13652500" y="902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51</xdr:row>
      <xdr:rowOff>54263</xdr:rowOff>
    </xdr:from>
    <xdr:ext cx="599010" cy="259045"/>
    <xdr:sp macro="" textlink="">
      <xdr:nvSpPr>
        <xdr:cNvPr id="596" name="テキスト ボックス 595"/>
        <xdr:cNvSpPr txBox="1"/>
      </xdr:nvSpPr>
      <xdr:spPr>
        <a:xfrm>
          <a:off x="13403794" y="8798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220,913</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82915</xdr:rowOff>
    </xdr:from>
    <xdr:to>
      <xdr:col>18</xdr:col>
      <xdr:colOff>492125</xdr:colOff>
      <xdr:row>56</xdr:row>
      <xdr:rowOff>13065</xdr:rowOff>
    </xdr:to>
    <xdr:sp macro="" textlink="">
      <xdr:nvSpPr>
        <xdr:cNvPr id="597" name="円/楕円 596"/>
        <xdr:cNvSpPr/>
      </xdr:nvSpPr>
      <xdr:spPr>
        <a:xfrm>
          <a:off x="12763500" y="951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54</xdr:row>
      <xdr:rowOff>29592</xdr:rowOff>
    </xdr:from>
    <xdr:ext cx="599010" cy="259045"/>
    <xdr:sp macro="" textlink="">
      <xdr:nvSpPr>
        <xdr:cNvPr id="598" name="テキスト ボックス 597"/>
        <xdr:cNvSpPr txBox="1"/>
      </xdr:nvSpPr>
      <xdr:spPr>
        <a:xfrm>
          <a:off x="12514794" y="928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113,809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166268</xdr:rowOff>
    </xdr:from>
    <xdr:to>
      <xdr:col>23</xdr:col>
      <xdr:colOff>516889</xdr:colOff>
      <xdr:row>79</xdr:row>
      <xdr:rowOff>44450</xdr:rowOff>
    </xdr:to>
    <xdr:cxnSp macro="">
      <xdr:nvCxnSpPr>
        <xdr:cNvPr id="622" name="直線コネクタ 621"/>
        <xdr:cNvCxnSpPr/>
      </xdr:nvCxnSpPr>
      <xdr:spPr>
        <a:xfrm flipV="1">
          <a:off x="16317595" y="11996318"/>
          <a:ext cx="1269" cy="1592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112945</xdr:rowOff>
    </xdr:from>
    <xdr:ext cx="599010" cy="259045"/>
    <xdr:sp macro="" textlink="">
      <xdr:nvSpPr>
        <xdr:cNvPr id="625" name="災害復旧費最大値テキスト"/>
        <xdr:cNvSpPr txBox="1"/>
      </xdr:nvSpPr>
      <xdr:spPr>
        <a:xfrm>
          <a:off x="16370300" y="11771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125,408</a:t>
          </a:r>
          <a:endParaRPr kumimoji="1" lang="ja-JP" altLang="en-US" sz="1000" b="1">
            <a:latin typeface="ＭＳ Ｐゴシック"/>
          </a:endParaRPr>
        </a:p>
      </xdr:txBody>
    </xdr:sp>
    <xdr:clientData/>
  </xdr:oneCellAnchor>
  <xdr:twoCellAnchor>
    <xdr:from>
      <xdr:col>23</xdr:col>
      <xdr:colOff>428625</xdr:colOff>
      <xdr:row>69</xdr:row>
      <xdr:rowOff>166268</xdr:rowOff>
    </xdr:from>
    <xdr:to>
      <xdr:col>23</xdr:col>
      <xdr:colOff>606425</xdr:colOff>
      <xdr:row>69</xdr:row>
      <xdr:rowOff>166268</xdr:rowOff>
    </xdr:to>
    <xdr:cxnSp macro="">
      <xdr:nvCxnSpPr>
        <xdr:cNvPr id="626" name="直線コネクタ 625"/>
        <xdr:cNvCxnSpPr/>
      </xdr:nvCxnSpPr>
      <xdr:spPr>
        <a:xfrm>
          <a:off x="16230600" y="1199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60337</xdr:rowOff>
    </xdr:from>
    <xdr:to>
      <xdr:col>23</xdr:col>
      <xdr:colOff>517525</xdr:colOff>
      <xdr:row>79</xdr:row>
      <xdr:rowOff>35610</xdr:rowOff>
    </xdr:to>
    <xdr:cxnSp macro="">
      <xdr:nvCxnSpPr>
        <xdr:cNvPr id="627" name="直線コネクタ 626"/>
        <xdr:cNvCxnSpPr/>
      </xdr:nvCxnSpPr>
      <xdr:spPr>
        <a:xfrm flipV="1">
          <a:off x="15481300" y="12919087"/>
          <a:ext cx="8382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151313</xdr:rowOff>
    </xdr:from>
    <xdr:ext cx="534377" cy="259045"/>
    <xdr:sp macro="" textlink="">
      <xdr:nvSpPr>
        <xdr:cNvPr id="628" name="災害復旧費平均値テキスト"/>
        <xdr:cNvSpPr txBox="1"/>
      </xdr:nvSpPr>
      <xdr:spPr>
        <a:xfrm>
          <a:off x="16370300" y="13352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12,887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1436</xdr:rowOff>
    </xdr:from>
    <xdr:to>
      <xdr:col>23</xdr:col>
      <xdr:colOff>568325</xdr:colOff>
      <xdr:row>78</xdr:row>
      <xdr:rowOff>103036</xdr:rowOff>
    </xdr:to>
    <xdr:sp macro="" textlink="">
      <xdr:nvSpPr>
        <xdr:cNvPr id="629" name="フローチャート : 判断 628"/>
        <xdr:cNvSpPr/>
      </xdr:nvSpPr>
      <xdr:spPr>
        <a:xfrm>
          <a:off x="162687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35610</xdr:rowOff>
    </xdr:from>
    <xdr:to>
      <xdr:col>22</xdr:col>
      <xdr:colOff>365125</xdr:colOff>
      <xdr:row>79</xdr:row>
      <xdr:rowOff>44450</xdr:rowOff>
    </xdr:to>
    <xdr:cxnSp macro="">
      <xdr:nvCxnSpPr>
        <xdr:cNvPr id="630" name="直線コネクタ 629"/>
        <xdr:cNvCxnSpPr/>
      </xdr:nvCxnSpPr>
      <xdr:spPr>
        <a:xfrm flipV="1">
          <a:off x="14592300" y="13580160"/>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42520</xdr:rowOff>
    </xdr:from>
    <xdr:to>
      <xdr:col>22</xdr:col>
      <xdr:colOff>415925</xdr:colOff>
      <xdr:row>78</xdr:row>
      <xdr:rowOff>144120</xdr:rowOff>
    </xdr:to>
    <xdr:sp macro="" textlink="">
      <xdr:nvSpPr>
        <xdr:cNvPr id="631" name="フローチャート : 判断 630"/>
        <xdr:cNvSpPr/>
      </xdr:nvSpPr>
      <xdr:spPr>
        <a:xfrm>
          <a:off x="15430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160647</xdr:rowOff>
    </xdr:from>
    <xdr:ext cx="469744" cy="259045"/>
    <xdr:sp macro="" textlink="">
      <xdr:nvSpPr>
        <xdr:cNvPr id="632" name="テキスト ボックス 631"/>
        <xdr:cNvSpPr txBox="1"/>
      </xdr:nvSpPr>
      <xdr:spPr>
        <a:xfrm>
          <a:off x="15246427"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9,652</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44450</xdr:rowOff>
    </xdr:from>
    <xdr:to>
      <xdr:col>21</xdr:col>
      <xdr:colOff>161925</xdr:colOff>
      <xdr:row>79</xdr:row>
      <xdr:rowOff>44450</xdr:rowOff>
    </xdr:to>
    <xdr:cxnSp macro="">
      <xdr:nvCxnSpPr>
        <xdr:cNvPr id="633" name="直線コネクタ 63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8916</xdr:rowOff>
    </xdr:from>
    <xdr:to>
      <xdr:col>21</xdr:col>
      <xdr:colOff>212725</xdr:colOff>
      <xdr:row>78</xdr:row>
      <xdr:rowOff>110516</xdr:rowOff>
    </xdr:to>
    <xdr:sp macro="" textlink="">
      <xdr:nvSpPr>
        <xdr:cNvPr id="634" name="フローチャート : 判断 633"/>
        <xdr:cNvSpPr/>
      </xdr:nvSpPr>
      <xdr:spPr>
        <a:xfrm>
          <a:off x="14541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127043</xdr:rowOff>
    </xdr:from>
    <xdr:ext cx="534377" cy="259045"/>
    <xdr:sp macro="" textlink="">
      <xdr:nvSpPr>
        <xdr:cNvPr id="635" name="テキスト ボックス 634"/>
        <xdr:cNvSpPr txBox="1"/>
      </xdr:nvSpPr>
      <xdr:spPr>
        <a:xfrm>
          <a:off x="14325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12,298</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43714</xdr:rowOff>
    </xdr:from>
    <xdr:to>
      <xdr:col>19</xdr:col>
      <xdr:colOff>644525</xdr:colOff>
      <xdr:row>79</xdr:row>
      <xdr:rowOff>44450</xdr:rowOff>
    </xdr:to>
    <xdr:cxnSp macro="">
      <xdr:nvCxnSpPr>
        <xdr:cNvPr id="636" name="直線コネクタ 635"/>
        <xdr:cNvCxnSpPr/>
      </xdr:nvCxnSpPr>
      <xdr:spPr>
        <a:xfrm>
          <a:off x="12814300" y="13588264"/>
          <a:ext cx="88900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48400</xdr:rowOff>
    </xdr:from>
    <xdr:to>
      <xdr:col>20</xdr:col>
      <xdr:colOff>9525</xdr:colOff>
      <xdr:row>78</xdr:row>
      <xdr:rowOff>150000</xdr:rowOff>
    </xdr:to>
    <xdr:sp macro="" textlink="">
      <xdr:nvSpPr>
        <xdr:cNvPr id="637" name="フローチャート : 判断 636"/>
        <xdr:cNvSpPr/>
      </xdr:nvSpPr>
      <xdr:spPr>
        <a:xfrm>
          <a:off x="13652500" y="134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166527</xdr:rowOff>
    </xdr:from>
    <xdr:ext cx="469744" cy="259045"/>
    <xdr:sp macro="" textlink="">
      <xdr:nvSpPr>
        <xdr:cNvPr id="638" name="テキスト ボックス 637"/>
        <xdr:cNvSpPr txBox="1"/>
      </xdr:nvSpPr>
      <xdr:spPr>
        <a:xfrm>
          <a:off x="13468427" y="131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46419</xdr:rowOff>
    </xdr:from>
    <xdr:to>
      <xdr:col>18</xdr:col>
      <xdr:colOff>492125</xdr:colOff>
      <xdr:row>78</xdr:row>
      <xdr:rowOff>148019</xdr:rowOff>
    </xdr:to>
    <xdr:sp macro="" textlink="">
      <xdr:nvSpPr>
        <xdr:cNvPr id="639" name="フローチャート : 判断 638"/>
        <xdr:cNvSpPr/>
      </xdr:nvSpPr>
      <xdr:spPr>
        <a:xfrm>
          <a:off x="12763500" y="1341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164546</xdr:rowOff>
    </xdr:from>
    <xdr:ext cx="469744" cy="259045"/>
    <xdr:sp macro="" textlink="">
      <xdr:nvSpPr>
        <xdr:cNvPr id="640" name="テキスト ボックス 639"/>
        <xdr:cNvSpPr txBox="1"/>
      </xdr:nvSpPr>
      <xdr:spPr>
        <a:xfrm>
          <a:off x="12579427" y="1319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9537</xdr:rowOff>
    </xdr:from>
    <xdr:to>
      <xdr:col>23</xdr:col>
      <xdr:colOff>568325</xdr:colOff>
      <xdr:row>75</xdr:row>
      <xdr:rowOff>111137</xdr:rowOff>
    </xdr:to>
    <xdr:sp macro="" textlink="">
      <xdr:nvSpPr>
        <xdr:cNvPr id="646" name="円/楕円 645"/>
        <xdr:cNvSpPr/>
      </xdr:nvSpPr>
      <xdr:spPr>
        <a:xfrm>
          <a:off x="16268700" y="1286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32414</xdr:rowOff>
    </xdr:from>
    <xdr:ext cx="534377" cy="259045"/>
    <xdr:sp macro="" textlink="">
      <xdr:nvSpPr>
        <xdr:cNvPr id="647" name="災害復旧費該当値テキスト"/>
        <xdr:cNvSpPr txBox="1"/>
      </xdr:nvSpPr>
      <xdr:spPr>
        <a:xfrm>
          <a:off x="16370300" y="1271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52,749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156260</xdr:rowOff>
    </xdr:from>
    <xdr:to>
      <xdr:col>22</xdr:col>
      <xdr:colOff>415925</xdr:colOff>
      <xdr:row>79</xdr:row>
      <xdr:rowOff>86410</xdr:rowOff>
    </xdr:to>
    <xdr:sp macro="" textlink="">
      <xdr:nvSpPr>
        <xdr:cNvPr id="648" name="円/楕円 647"/>
        <xdr:cNvSpPr/>
      </xdr:nvSpPr>
      <xdr:spPr>
        <a:xfrm>
          <a:off x="154305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77537</xdr:rowOff>
    </xdr:from>
    <xdr:ext cx="378565" cy="259045"/>
    <xdr:sp macro="" textlink="">
      <xdr:nvSpPr>
        <xdr:cNvPr id="649" name="テキスト ボックス 648"/>
        <xdr:cNvSpPr txBox="1"/>
      </xdr:nvSpPr>
      <xdr:spPr>
        <a:xfrm>
          <a:off x="15292017" y="1362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165100</xdr:rowOff>
    </xdr:from>
    <xdr:to>
      <xdr:col>21</xdr:col>
      <xdr:colOff>212725</xdr:colOff>
      <xdr:row>79</xdr:row>
      <xdr:rowOff>95250</xdr:rowOff>
    </xdr:to>
    <xdr:sp macro="" textlink="">
      <xdr:nvSpPr>
        <xdr:cNvPr id="650" name="円/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86377</xdr:rowOff>
    </xdr:from>
    <xdr:ext cx="249299" cy="259045"/>
    <xdr:sp macro="" textlink="">
      <xdr:nvSpPr>
        <xdr:cNvPr id="651" name="テキスト ボックス 650"/>
        <xdr:cNvSpPr txBox="1"/>
      </xdr:nvSpPr>
      <xdr:spPr>
        <a:xfrm>
          <a:off x="14467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52" name="円/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53" name="テキスト ボックス 652"/>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164364</xdr:rowOff>
    </xdr:from>
    <xdr:to>
      <xdr:col>18</xdr:col>
      <xdr:colOff>492125</xdr:colOff>
      <xdr:row>79</xdr:row>
      <xdr:rowOff>94514</xdr:rowOff>
    </xdr:to>
    <xdr:sp macro="" textlink="">
      <xdr:nvSpPr>
        <xdr:cNvPr id="654" name="円/楕円 653"/>
        <xdr:cNvSpPr/>
      </xdr:nvSpPr>
      <xdr:spPr>
        <a:xfrm>
          <a:off x="12763500" y="1353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79</xdr:row>
      <xdr:rowOff>85641</xdr:rowOff>
    </xdr:from>
    <xdr:ext cx="313932" cy="259045"/>
    <xdr:sp macro="" textlink="">
      <xdr:nvSpPr>
        <xdr:cNvPr id="655" name="テキスト ボックス 654"/>
        <xdr:cNvSpPr txBox="1"/>
      </xdr:nvSpPr>
      <xdr:spPr>
        <a:xfrm>
          <a:off x="12657333" y="136301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6" name="直線コネクタ 665"/>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7" name="テキスト ボックス 666"/>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70" name="直線コネクタ 66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71" name="テキスト ボックス 67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123596</xdr:rowOff>
    </xdr:from>
    <xdr:to>
      <xdr:col>23</xdr:col>
      <xdr:colOff>516889</xdr:colOff>
      <xdr:row>97</xdr:row>
      <xdr:rowOff>76344</xdr:rowOff>
    </xdr:to>
    <xdr:cxnSp macro="">
      <xdr:nvCxnSpPr>
        <xdr:cNvPr id="675" name="直線コネクタ 674"/>
        <xdr:cNvCxnSpPr/>
      </xdr:nvCxnSpPr>
      <xdr:spPr>
        <a:xfrm flipV="1">
          <a:off x="16317595" y="15554096"/>
          <a:ext cx="1269" cy="1152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80171</xdr:rowOff>
    </xdr:from>
    <xdr:ext cx="534377" cy="259045"/>
    <xdr:sp macro="" textlink="">
      <xdr:nvSpPr>
        <xdr:cNvPr id="676" name="公債費最小値テキスト"/>
        <xdr:cNvSpPr txBox="1"/>
      </xdr:nvSpPr>
      <xdr:spPr>
        <a:xfrm>
          <a:off x="16370300" y="1671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21,086</a:t>
          </a:r>
          <a:endParaRPr kumimoji="1" lang="ja-JP" altLang="en-US" sz="1000" b="1">
            <a:latin typeface="ＭＳ Ｐゴシック"/>
          </a:endParaRPr>
        </a:p>
      </xdr:txBody>
    </xdr:sp>
    <xdr:clientData/>
  </xdr:oneCellAnchor>
  <xdr:twoCellAnchor>
    <xdr:from>
      <xdr:col>23</xdr:col>
      <xdr:colOff>428625</xdr:colOff>
      <xdr:row>97</xdr:row>
      <xdr:rowOff>76344</xdr:rowOff>
    </xdr:from>
    <xdr:to>
      <xdr:col>23</xdr:col>
      <xdr:colOff>606425</xdr:colOff>
      <xdr:row>97</xdr:row>
      <xdr:rowOff>76344</xdr:rowOff>
    </xdr:to>
    <xdr:cxnSp macro="">
      <xdr:nvCxnSpPr>
        <xdr:cNvPr id="677" name="直線コネクタ 676"/>
        <xdr:cNvCxnSpPr/>
      </xdr:nvCxnSpPr>
      <xdr:spPr>
        <a:xfrm>
          <a:off x="16230600" y="1670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70273</xdr:rowOff>
    </xdr:from>
    <xdr:ext cx="599010" cy="259045"/>
    <xdr:sp macro="" textlink="">
      <xdr:nvSpPr>
        <xdr:cNvPr id="678" name="公債費最大値テキスト"/>
        <xdr:cNvSpPr txBox="1"/>
      </xdr:nvSpPr>
      <xdr:spPr>
        <a:xfrm>
          <a:off x="16370300" y="15329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222,818</a:t>
          </a:r>
          <a:endParaRPr kumimoji="1" lang="ja-JP" altLang="en-US" sz="1000" b="1">
            <a:latin typeface="ＭＳ Ｐゴシック"/>
          </a:endParaRPr>
        </a:p>
      </xdr:txBody>
    </xdr:sp>
    <xdr:clientData/>
  </xdr:oneCellAnchor>
  <xdr:twoCellAnchor>
    <xdr:from>
      <xdr:col>23</xdr:col>
      <xdr:colOff>428625</xdr:colOff>
      <xdr:row>90</xdr:row>
      <xdr:rowOff>123596</xdr:rowOff>
    </xdr:from>
    <xdr:to>
      <xdr:col>23</xdr:col>
      <xdr:colOff>606425</xdr:colOff>
      <xdr:row>90</xdr:row>
      <xdr:rowOff>123596</xdr:rowOff>
    </xdr:to>
    <xdr:cxnSp macro="">
      <xdr:nvCxnSpPr>
        <xdr:cNvPr id="679" name="直線コネクタ 678"/>
        <xdr:cNvCxnSpPr/>
      </xdr:nvCxnSpPr>
      <xdr:spPr>
        <a:xfrm>
          <a:off x="16230600" y="1555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170366</xdr:rowOff>
    </xdr:from>
    <xdr:to>
      <xdr:col>23</xdr:col>
      <xdr:colOff>517525</xdr:colOff>
      <xdr:row>97</xdr:row>
      <xdr:rowOff>10838</xdr:rowOff>
    </xdr:to>
    <xdr:cxnSp macro="">
      <xdr:nvCxnSpPr>
        <xdr:cNvPr id="680" name="直線コネクタ 679"/>
        <xdr:cNvCxnSpPr/>
      </xdr:nvCxnSpPr>
      <xdr:spPr>
        <a:xfrm flipV="1">
          <a:off x="15481300" y="16629566"/>
          <a:ext cx="838200" cy="1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100706</xdr:rowOff>
    </xdr:from>
    <xdr:ext cx="534377" cy="259045"/>
    <xdr:sp macro="" textlink="">
      <xdr:nvSpPr>
        <xdr:cNvPr id="681" name="公債費平均値テキスト"/>
        <xdr:cNvSpPr txBox="1"/>
      </xdr:nvSpPr>
      <xdr:spPr>
        <a:xfrm>
          <a:off x="16370300" y="16217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71,937</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77829</xdr:rowOff>
    </xdr:from>
    <xdr:to>
      <xdr:col>23</xdr:col>
      <xdr:colOff>568325</xdr:colOff>
      <xdr:row>96</xdr:row>
      <xdr:rowOff>7979</xdr:rowOff>
    </xdr:to>
    <xdr:sp macro="" textlink="">
      <xdr:nvSpPr>
        <xdr:cNvPr id="682" name="フローチャート : 判断 681"/>
        <xdr:cNvSpPr/>
      </xdr:nvSpPr>
      <xdr:spPr>
        <a:xfrm>
          <a:off x="16268700" y="16365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7724</xdr:rowOff>
    </xdr:from>
    <xdr:to>
      <xdr:col>22</xdr:col>
      <xdr:colOff>365125</xdr:colOff>
      <xdr:row>97</xdr:row>
      <xdr:rowOff>10838</xdr:rowOff>
    </xdr:to>
    <xdr:cxnSp macro="">
      <xdr:nvCxnSpPr>
        <xdr:cNvPr id="683" name="直線コネクタ 682"/>
        <xdr:cNvCxnSpPr/>
      </xdr:nvCxnSpPr>
      <xdr:spPr>
        <a:xfrm>
          <a:off x="14592300" y="16638374"/>
          <a:ext cx="889000" cy="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102719</xdr:rowOff>
    </xdr:from>
    <xdr:to>
      <xdr:col>22</xdr:col>
      <xdr:colOff>415925</xdr:colOff>
      <xdr:row>96</xdr:row>
      <xdr:rowOff>32869</xdr:rowOff>
    </xdr:to>
    <xdr:sp macro="" textlink="">
      <xdr:nvSpPr>
        <xdr:cNvPr id="684" name="フローチャート : 判断 683"/>
        <xdr:cNvSpPr/>
      </xdr:nvSpPr>
      <xdr:spPr>
        <a:xfrm>
          <a:off x="15430500" y="1639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49396</xdr:rowOff>
    </xdr:from>
    <xdr:ext cx="534377" cy="259045"/>
    <xdr:sp macro="" textlink="">
      <xdr:nvSpPr>
        <xdr:cNvPr id="685" name="テキスト ボックス 684"/>
        <xdr:cNvSpPr txBox="1"/>
      </xdr:nvSpPr>
      <xdr:spPr>
        <a:xfrm>
          <a:off x="15214111" y="1616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7724</xdr:rowOff>
    </xdr:from>
    <xdr:to>
      <xdr:col>21</xdr:col>
      <xdr:colOff>161925</xdr:colOff>
      <xdr:row>97</xdr:row>
      <xdr:rowOff>28761</xdr:rowOff>
    </xdr:to>
    <xdr:cxnSp macro="">
      <xdr:nvCxnSpPr>
        <xdr:cNvPr id="686" name="直線コネクタ 685"/>
        <xdr:cNvCxnSpPr/>
      </xdr:nvCxnSpPr>
      <xdr:spPr>
        <a:xfrm flipV="1">
          <a:off x="13703300" y="16638374"/>
          <a:ext cx="889000" cy="2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82139</xdr:rowOff>
    </xdr:from>
    <xdr:to>
      <xdr:col>21</xdr:col>
      <xdr:colOff>212725</xdr:colOff>
      <xdr:row>96</xdr:row>
      <xdr:rowOff>12289</xdr:rowOff>
    </xdr:to>
    <xdr:sp macro="" textlink="">
      <xdr:nvSpPr>
        <xdr:cNvPr id="687" name="フローチャート : 判断 686"/>
        <xdr:cNvSpPr/>
      </xdr:nvSpPr>
      <xdr:spPr>
        <a:xfrm>
          <a:off x="14541500" y="1636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28816</xdr:rowOff>
    </xdr:from>
    <xdr:ext cx="534377" cy="259045"/>
    <xdr:sp macro="" textlink="">
      <xdr:nvSpPr>
        <xdr:cNvPr id="688" name="テキスト ボックス 687"/>
        <xdr:cNvSpPr txBox="1"/>
      </xdr:nvSpPr>
      <xdr:spPr>
        <a:xfrm>
          <a:off x="14325111" y="1614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71,183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28761</xdr:rowOff>
    </xdr:from>
    <xdr:to>
      <xdr:col>19</xdr:col>
      <xdr:colOff>644525</xdr:colOff>
      <xdr:row>97</xdr:row>
      <xdr:rowOff>37928</xdr:rowOff>
    </xdr:to>
    <xdr:cxnSp macro="">
      <xdr:nvCxnSpPr>
        <xdr:cNvPr id="689" name="直線コネクタ 688"/>
        <xdr:cNvCxnSpPr/>
      </xdr:nvCxnSpPr>
      <xdr:spPr>
        <a:xfrm flipV="1">
          <a:off x="12814300" y="16659411"/>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69332</xdr:rowOff>
    </xdr:from>
    <xdr:to>
      <xdr:col>20</xdr:col>
      <xdr:colOff>9525</xdr:colOff>
      <xdr:row>95</xdr:row>
      <xdr:rowOff>170932</xdr:rowOff>
    </xdr:to>
    <xdr:sp macro="" textlink="">
      <xdr:nvSpPr>
        <xdr:cNvPr id="690" name="フローチャート : 判断 689"/>
        <xdr:cNvSpPr/>
      </xdr:nvSpPr>
      <xdr:spPr>
        <a:xfrm>
          <a:off x="13652500" y="1635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16009</xdr:rowOff>
    </xdr:from>
    <xdr:ext cx="534377" cy="259045"/>
    <xdr:sp macro="" textlink="">
      <xdr:nvSpPr>
        <xdr:cNvPr id="691" name="テキスト ボックス 690"/>
        <xdr:cNvSpPr txBox="1"/>
      </xdr:nvSpPr>
      <xdr:spPr>
        <a:xfrm>
          <a:off x="13436111" y="161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56708</xdr:rowOff>
    </xdr:from>
    <xdr:to>
      <xdr:col>18</xdr:col>
      <xdr:colOff>492125</xdr:colOff>
      <xdr:row>95</xdr:row>
      <xdr:rowOff>158308</xdr:rowOff>
    </xdr:to>
    <xdr:sp macro="" textlink="">
      <xdr:nvSpPr>
        <xdr:cNvPr id="692" name="フローチャート : 判断 691"/>
        <xdr:cNvSpPr/>
      </xdr:nvSpPr>
      <xdr:spPr>
        <a:xfrm>
          <a:off x="12763500" y="1634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3385</xdr:rowOff>
    </xdr:from>
    <xdr:ext cx="534377" cy="259045"/>
    <xdr:sp macro="" textlink="">
      <xdr:nvSpPr>
        <xdr:cNvPr id="693" name="テキスト ボックス 692"/>
        <xdr:cNvSpPr txBox="1"/>
      </xdr:nvSpPr>
      <xdr:spPr>
        <a:xfrm>
          <a:off x="12547111" y="1611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75,633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119566</xdr:rowOff>
    </xdr:from>
    <xdr:to>
      <xdr:col>23</xdr:col>
      <xdr:colOff>568325</xdr:colOff>
      <xdr:row>97</xdr:row>
      <xdr:rowOff>49716</xdr:rowOff>
    </xdr:to>
    <xdr:sp macro="" textlink="">
      <xdr:nvSpPr>
        <xdr:cNvPr id="699" name="円/楕円 698"/>
        <xdr:cNvSpPr/>
      </xdr:nvSpPr>
      <xdr:spPr>
        <a:xfrm>
          <a:off x="16268700" y="1657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34493</xdr:rowOff>
    </xdr:from>
    <xdr:ext cx="534377" cy="259045"/>
    <xdr:sp macro="" textlink="">
      <xdr:nvSpPr>
        <xdr:cNvPr id="700" name="公債費該当値テキスト"/>
        <xdr:cNvSpPr txBox="1"/>
      </xdr:nvSpPr>
      <xdr:spPr>
        <a:xfrm>
          <a:off x="16370300" y="1649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34,634</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131488</xdr:rowOff>
    </xdr:from>
    <xdr:to>
      <xdr:col>22</xdr:col>
      <xdr:colOff>415925</xdr:colOff>
      <xdr:row>97</xdr:row>
      <xdr:rowOff>61638</xdr:rowOff>
    </xdr:to>
    <xdr:sp macro="" textlink="">
      <xdr:nvSpPr>
        <xdr:cNvPr id="701" name="円/楕円 700"/>
        <xdr:cNvSpPr/>
      </xdr:nvSpPr>
      <xdr:spPr>
        <a:xfrm>
          <a:off x="15430500" y="1659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52765</xdr:rowOff>
    </xdr:from>
    <xdr:ext cx="534377" cy="259045"/>
    <xdr:sp macro="" textlink="">
      <xdr:nvSpPr>
        <xdr:cNvPr id="702" name="テキスト ボックス 701"/>
        <xdr:cNvSpPr txBox="1"/>
      </xdr:nvSpPr>
      <xdr:spPr>
        <a:xfrm>
          <a:off x="15214111" y="1668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32,548</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128374</xdr:rowOff>
    </xdr:from>
    <xdr:to>
      <xdr:col>21</xdr:col>
      <xdr:colOff>212725</xdr:colOff>
      <xdr:row>97</xdr:row>
      <xdr:rowOff>58524</xdr:rowOff>
    </xdr:to>
    <xdr:sp macro="" textlink="">
      <xdr:nvSpPr>
        <xdr:cNvPr id="703" name="円/楕円 702"/>
        <xdr:cNvSpPr/>
      </xdr:nvSpPr>
      <xdr:spPr>
        <a:xfrm>
          <a:off x="14541500" y="1658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49651</xdr:rowOff>
    </xdr:from>
    <xdr:ext cx="534377" cy="259045"/>
    <xdr:sp macro="" textlink="">
      <xdr:nvSpPr>
        <xdr:cNvPr id="704" name="テキスト ボックス 703"/>
        <xdr:cNvSpPr txBox="1"/>
      </xdr:nvSpPr>
      <xdr:spPr>
        <a:xfrm>
          <a:off x="14325111" y="1668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33,093</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149411</xdr:rowOff>
    </xdr:from>
    <xdr:to>
      <xdr:col>20</xdr:col>
      <xdr:colOff>9525</xdr:colOff>
      <xdr:row>97</xdr:row>
      <xdr:rowOff>79561</xdr:rowOff>
    </xdr:to>
    <xdr:sp macro="" textlink="">
      <xdr:nvSpPr>
        <xdr:cNvPr id="705" name="円/楕円 704"/>
        <xdr:cNvSpPr/>
      </xdr:nvSpPr>
      <xdr:spPr>
        <a:xfrm>
          <a:off x="13652500" y="1660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70688</xdr:rowOff>
    </xdr:from>
    <xdr:ext cx="534377" cy="259045"/>
    <xdr:sp macro="" textlink="">
      <xdr:nvSpPr>
        <xdr:cNvPr id="706" name="テキスト ボックス 705"/>
        <xdr:cNvSpPr txBox="1"/>
      </xdr:nvSpPr>
      <xdr:spPr>
        <a:xfrm>
          <a:off x="13436111" y="167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29,412</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158578</xdr:rowOff>
    </xdr:from>
    <xdr:to>
      <xdr:col>18</xdr:col>
      <xdr:colOff>492125</xdr:colOff>
      <xdr:row>97</xdr:row>
      <xdr:rowOff>88728</xdr:rowOff>
    </xdr:to>
    <xdr:sp macro="" textlink="">
      <xdr:nvSpPr>
        <xdr:cNvPr id="707" name="円/楕円 706"/>
        <xdr:cNvSpPr/>
      </xdr:nvSpPr>
      <xdr:spPr>
        <a:xfrm>
          <a:off x="12763500" y="1661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79855</xdr:rowOff>
    </xdr:from>
    <xdr:ext cx="534377" cy="259045"/>
    <xdr:sp macro="" textlink="">
      <xdr:nvSpPr>
        <xdr:cNvPr id="708" name="テキスト ボックス 707"/>
        <xdr:cNvSpPr txBox="1"/>
      </xdr:nvSpPr>
      <xdr:spPr>
        <a:xfrm>
          <a:off x="12547111" y="1671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27,808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111277</xdr:rowOff>
    </xdr:from>
    <xdr:to>
      <xdr:col>32</xdr:col>
      <xdr:colOff>186689</xdr:colOff>
      <xdr:row>39</xdr:row>
      <xdr:rowOff>44450</xdr:rowOff>
    </xdr:to>
    <xdr:cxnSp macro="">
      <xdr:nvCxnSpPr>
        <xdr:cNvPr id="732" name="直線コネクタ 731"/>
        <xdr:cNvCxnSpPr/>
      </xdr:nvCxnSpPr>
      <xdr:spPr>
        <a:xfrm flipV="1">
          <a:off x="22159595" y="5254777"/>
          <a:ext cx="1269" cy="1476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33"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57954</xdr:rowOff>
    </xdr:from>
    <xdr:ext cx="534377" cy="259045"/>
    <xdr:sp macro="" textlink="">
      <xdr:nvSpPr>
        <xdr:cNvPr id="735" name="諸支出金最大値テキスト"/>
        <xdr:cNvSpPr txBox="1"/>
      </xdr:nvSpPr>
      <xdr:spPr>
        <a:xfrm>
          <a:off x="22212300" y="503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19,373</a:t>
          </a:r>
          <a:endParaRPr kumimoji="1" lang="ja-JP" altLang="en-US" sz="1000" b="1">
            <a:latin typeface="ＭＳ Ｐゴシック"/>
          </a:endParaRPr>
        </a:p>
      </xdr:txBody>
    </xdr:sp>
    <xdr:clientData/>
  </xdr:oneCellAnchor>
  <xdr:twoCellAnchor>
    <xdr:from>
      <xdr:col>32</xdr:col>
      <xdr:colOff>98425</xdr:colOff>
      <xdr:row>30</xdr:row>
      <xdr:rowOff>111277</xdr:rowOff>
    </xdr:from>
    <xdr:to>
      <xdr:col>32</xdr:col>
      <xdr:colOff>276225</xdr:colOff>
      <xdr:row>30</xdr:row>
      <xdr:rowOff>111277</xdr:rowOff>
    </xdr:to>
    <xdr:cxnSp macro="">
      <xdr:nvCxnSpPr>
        <xdr:cNvPr id="736" name="直線コネクタ 735"/>
        <xdr:cNvCxnSpPr/>
      </xdr:nvCxnSpPr>
      <xdr:spPr>
        <a:xfrm>
          <a:off x="22072600" y="5254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128236</xdr:rowOff>
    </xdr:from>
    <xdr:ext cx="378565" cy="259045"/>
    <xdr:sp macro="" textlink="">
      <xdr:nvSpPr>
        <xdr:cNvPr id="738" name="諸支出金平均値テキスト"/>
        <xdr:cNvSpPr txBox="1"/>
      </xdr:nvSpPr>
      <xdr:spPr>
        <a:xfrm>
          <a:off x="22212300" y="64718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105359</xdr:rowOff>
    </xdr:from>
    <xdr:to>
      <xdr:col>32</xdr:col>
      <xdr:colOff>238125</xdr:colOff>
      <xdr:row>39</xdr:row>
      <xdr:rowOff>35509</xdr:rowOff>
    </xdr:to>
    <xdr:sp macro="" textlink="">
      <xdr:nvSpPr>
        <xdr:cNvPr id="739" name="フローチャート : 判断 738"/>
        <xdr:cNvSpPr/>
      </xdr:nvSpPr>
      <xdr:spPr>
        <a:xfrm>
          <a:off x="22110700" y="66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97816</xdr:rowOff>
    </xdr:from>
    <xdr:to>
      <xdr:col>31</xdr:col>
      <xdr:colOff>85725</xdr:colOff>
      <xdr:row>39</xdr:row>
      <xdr:rowOff>27966</xdr:rowOff>
    </xdr:to>
    <xdr:sp macro="" textlink="">
      <xdr:nvSpPr>
        <xdr:cNvPr id="741" name="フローチャート : 判断 740"/>
        <xdr:cNvSpPr/>
      </xdr:nvSpPr>
      <xdr:spPr>
        <a:xfrm>
          <a:off x="21272500" y="66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44492</xdr:rowOff>
    </xdr:from>
    <xdr:ext cx="378565" cy="259045"/>
    <xdr:sp macro="" textlink="">
      <xdr:nvSpPr>
        <xdr:cNvPr id="742" name="テキスト ボックス 741"/>
        <xdr:cNvSpPr txBox="1"/>
      </xdr:nvSpPr>
      <xdr:spPr>
        <a:xfrm>
          <a:off x="21134017" y="6388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113208</xdr:rowOff>
    </xdr:from>
    <xdr:to>
      <xdr:col>29</xdr:col>
      <xdr:colOff>568325</xdr:colOff>
      <xdr:row>39</xdr:row>
      <xdr:rowOff>43358</xdr:rowOff>
    </xdr:to>
    <xdr:sp macro="" textlink="">
      <xdr:nvSpPr>
        <xdr:cNvPr id="744" name="フローチャート : 判断 743"/>
        <xdr:cNvSpPr/>
      </xdr:nvSpPr>
      <xdr:spPr>
        <a:xfrm>
          <a:off x="20383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59885</xdr:rowOff>
    </xdr:from>
    <xdr:ext cx="378565" cy="259045"/>
    <xdr:sp macro="" textlink="">
      <xdr:nvSpPr>
        <xdr:cNvPr id="745" name="テキスト ボックス 744"/>
        <xdr:cNvSpPr txBox="1"/>
      </xdr:nvSpPr>
      <xdr:spPr>
        <a:xfrm>
          <a:off x="20245017" y="6403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681</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50953</xdr:rowOff>
    </xdr:from>
    <xdr:to>
      <xdr:col>28</xdr:col>
      <xdr:colOff>365125</xdr:colOff>
      <xdr:row>38</xdr:row>
      <xdr:rowOff>152553</xdr:rowOff>
    </xdr:to>
    <xdr:sp macro="" textlink="">
      <xdr:nvSpPr>
        <xdr:cNvPr id="747" name="フローチャート : 判断 746"/>
        <xdr:cNvSpPr/>
      </xdr:nvSpPr>
      <xdr:spPr>
        <a:xfrm>
          <a:off x="19494500" y="6566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169079</xdr:rowOff>
    </xdr:from>
    <xdr:ext cx="469744" cy="259045"/>
    <xdr:sp macro="" textlink="">
      <xdr:nvSpPr>
        <xdr:cNvPr id="748" name="テキスト ボックス 747"/>
        <xdr:cNvSpPr txBox="1"/>
      </xdr:nvSpPr>
      <xdr:spPr>
        <a:xfrm>
          <a:off x="19310427" y="634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78689</xdr:rowOff>
    </xdr:from>
    <xdr:to>
      <xdr:col>27</xdr:col>
      <xdr:colOff>161925</xdr:colOff>
      <xdr:row>39</xdr:row>
      <xdr:rowOff>8839</xdr:rowOff>
    </xdr:to>
    <xdr:sp macro="" textlink="">
      <xdr:nvSpPr>
        <xdr:cNvPr id="749" name="フローチャート : 判断 748"/>
        <xdr:cNvSpPr/>
      </xdr:nvSpPr>
      <xdr:spPr>
        <a:xfrm>
          <a:off x="18605500" y="659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25366</xdr:rowOff>
    </xdr:from>
    <xdr:ext cx="469744" cy="259045"/>
    <xdr:sp macro="" textlink="">
      <xdr:nvSpPr>
        <xdr:cNvPr id="750" name="テキスト ボックス 749"/>
        <xdr:cNvSpPr txBox="1"/>
      </xdr:nvSpPr>
      <xdr:spPr>
        <a:xfrm>
          <a:off x="18421427" y="63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6" name="円/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83786</xdr:rowOff>
    </xdr:from>
    <xdr:ext cx="249299" cy="259045"/>
    <xdr:sp macro="" textlink="">
      <xdr:nvSpPr>
        <xdr:cNvPr id="757" name="諸支出金該当値テキスト"/>
        <xdr:cNvSpPr txBox="1"/>
      </xdr:nvSpPr>
      <xdr:spPr>
        <a:xfrm>
          <a:off x="22212300" y="65988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8" name="円/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9" name="テキスト ボックス 758"/>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60" name="円/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61" name="テキスト ボックス 760"/>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2" name="円/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3" name="テキスト ボックス 762"/>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4" name="円/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5" name="テキスト ボックス 764"/>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8" name="フローチャート :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0" name="フローチャート :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1" name="テキスト ボックス 790"/>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3" name="フローチャート :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4" name="テキスト ボックス 793"/>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6" name="フローチャート :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7" name="テキスト ボックス 796"/>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8" name="フローチャート :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9" name="テキスト ボックス 798"/>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5" name="円/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7" name="円/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8" name="テキスト ボックス 807"/>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9" name="円/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0" name="テキスト ボックス 809"/>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1" name="円/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2" name="テキスト ボックス 811"/>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3" name="円/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4" name="テキスト ボックス 813"/>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目的別の歳出は、ほぼすべてが類似団体と比較してコストが低くなっている状況である。</a:t>
          </a:r>
          <a:endParaRPr kumimoji="1" lang="en-US" altLang="ja-JP" sz="1100">
            <a:solidFill>
              <a:sysClr val="windowText" lastClr="000000"/>
            </a:solidFill>
            <a:effectLst/>
            <a:latin typeface="+mn-lt"/>
            <a:ea typeface="+mn-ea"/>
            <a:cs typeface="+mn-cs"/>
          </a:endParaRPr>
        </a:p>
        <a:p>
          <a:r>
            <a:rPr kumimoji="1" lang="ja-JP" altLang="ja-JP" sz="1100">
              <a:solidFill>
                <a:schemeClr val="dk1"/>
              </a:solidFill>
              <a:effectLst/>
              <a:latin typeface="+mn-lt"/>
              <a:ea typeface="+mn-ea"/>
              <a:cs typeface="+mn-cs"/>
            </a:rPr>
            <a:t>災害復旧費は住民一人当たり</a:t>
          </a:r>
          <a:r>
            <a:rPr kumimoji="1" lang="en-US" altLang="ja-JP" sz="1100">
              <a:solidFill>
                <a:schemeClr val="dk1"/>
              </a:solidFill>
              <a:effectLst/>
              <a:latin typeface="+mn-lt"/>
              <a:ea typeface="+mn-ea"/>
              <a:cs typeface="+mn-cs"/>
            </a:rPr>
            <a:t>52,749</a:t>
          </a:r>
          <a:r>
            <a:rPr kumimoji="1" lang="ja-JP" altLang="ja-JP" sz="1100">
              <a:solidFill>
                <a:schemeClr val="dk1"/>
              </a:solidFill>
              <a:effectLst/>
              <a:latin typeface="+mn-lt"/>
              <a:ea typeface="+mn-ea"/>
              <a:cs typeface="+mn-cs"/>
            </a:rPr>
            <a:t>円となっており、類似団体と比較して</a:t>
          </a:r>
          <a:r>
            <a:rPr kumimoji="1" lang="en-US" altLang="ja-JP" sz="1100">
              <a:solidFill>
                <a:schemeClr val="dk1"/>
              </a:solidFill>
              <a:effectLst/>
              <a:latin typeface="+mn-lt"/>
              <a:ea typeface="+mn-ea"/>
              <a:cs typeface="+mn-cs"/>
            </a:rPr>
            <a:t>39,862</a:t>
          </a:r>
          <a:r>
            <a:rPr kumimoji="1" lang="ja-JP" altLang="ja-JP" sz="1100">
              <a:solidFill>
                <a:schemeClr val="dk1"/>
              </a:solidFill>
              <a:effectLst/>
              <a:latin typeface="+mn-lt"/>
              <a:ea typeface="+mn-ea"/>
              <a:cs typeface="+mn-cs"/>
            </a:rPr>
            <a:t>円高い状況となっている。これは、平成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年熊本地震による災害復旧によるもので、前年度と比較し</a:t>
          </a:r>
          <a:r>
            <a:rPr kumimoji="1" lang="en-US" altLang="ja-JP" sz="1100">
              <a:solidFill>
                <a:schemeClr val="dk1"/>
              </a:solidFill>
              <a:effectLst/>
              <a:latin typeface="+mn-lt"/>
              <a:ea typeface="+mn-ea"/>
              <a:cs typeface="+mn-cs"/>
            </a:rPr>
            <a:t>7,398.2</a:t>
          </a:r>
          <a:r>
            <a:rPr kumimoji="1" lang="ja-JP" altLang="ja-JP" sz="1100">
              <a:solidFill>
                <a:schemeClr val="dk1"/>
              </a:solidFill>
              <a:effectLst/>
              <a:latin typeface="+mn-lt"/>
              <a:ea typeface="+mn-ea"/>
              <a:cs typeface="+mn-cs"/>
            </a:rPr>
            <a:t>％増となっている。</a:t>
          </a:r>
          <a:endParaRPr lang="ja-JP" altLang="ja-JP" sz="1400">
            <a:effectLst/>
          </a:endParaRPr>
        </a:p>
        <a:p>
          <a:r>
            <a:rPr kumimoji="1" lang="ja-JP" altLang="en-US" sz="1100">
              <a:solidFill>
                <a:schemeClr val="dk1"/>
              </a:solidFill>
              <a:effectLst/>
              <a:latin typeface="+mn-lt"/>
              <a:ea typeface="+mn-ea"/>
              <a:cs typeface="+mn-cs"/>
            </a:rPr>
            <a:t>衛生</a:t>
          </a:r>
          <a:r>
            <a:rPr kumimoji="1" lang="ja-JP" altLang="ja-JP" sz="1100">
              <a:solidFill>
                <a:schemeClr val="dk1"/>
              </a:solidFill>
              <a:effectLst/>
              <a:latin typeface="+mn-lt"/>
              <a:ea typeface="+mn-ea"/>
              <a:cs typeface="+mn-cs"/>
            </a:rPr>
            <a:t>費においても、災害復旧費と同様、平成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年熊本地震による災害廃棄物処理手数料の増加により、類似団体中で住民一人当たりのコストが一番高くなっている。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財政調整基金については、適当な財源の確保と歳出の精査により、平成</a:t>
          </a:r>
          <a:r>
            <a:rPr kumimoji="1" lang="en-US" altLang="ja-JP" sz="1100">
              <a:solidFill>
                <a:sysClr val="windowText" lastClr="000000"/>
              </a:solidFill>
              <a:effectLst/>
              <a:latin typeface="+mn-lt"/>
              <a:ea typeface="+mn-ea"/>
              <a:cs typeface="+mn-cs"/>
            </a:rPr>
            <a:t>27</a:t>
          </a:r>
          <a:r>
            <a:rPr kumimoji="1" lang="ja-JP" altLang="ja-JP" sz="1100">
              <a:solidFill>
                <a:sysClr val="windowText" lastClr="000000"/>
              </a:solidFill>
              <a:effectLst/>
              <a:latin typeface="+mn-lt"/>
              <a:ea typeface="+mn-ea"/>
              <a:cs typeface="+mn-cs"/>
            </a:rPr>
            <a:t>年度は取崩しを行わず積立のみ行ったため増加した。</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また、</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年熊本地震により事業の実施に遅れが生じ</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繰り越すべき財源が増えたため、</a:t>
          </a:r>
          <a:r>
            <a:rPr kumimoji="1" lang="ja-JP" altLang="ja-JP" sz="1100">
              <a:solidFill>
                <a:sysClr val="windowText" lastClr="000000"/>
              </a:solidFill>
              <a:effectLst/>
              <a:latin typeface="+mn-lt"/>
              <a:ea typeface="+mn-ea"/>
              <a:cs typeface="+mn-cs"/>
            </a:rPr>
            <a:t>実質収支額は</a:t>
          </a:r>
          <a:r>
            <a:rPr kumimoji="1" lang="en-US" altLang="ja-JP" sz="1100">
              <a:solidFill>
                <a:sysClr val="windowText" lastClr="000000"/>
              </a:solidFill>
              <a:effectLst/>
              <a:latin typeface="+mn-lt"/>
              <a:ea typeface="+mn-ea"/>
              <a:cs typeface="+mn-cs"/>
            </a:rPr>
            <a:t>11.69</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と減少した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実質単年度収支については、平成</a:t>
          </a:r>
          <a:r>
            <a:rPr kumimoji="1" lang="en-US" altLang="ja-JP" sz="1100">
              <a:solidFill>
                <a:sysClr val="windowText" lastClr="000000"/>
              </a:solidFill>
              <a:effectLst/>
              <a:latin typeface="+mn-lt"/>
              <a:ea typeface="+mn-ea"/>
              <a:cs typeface="+mn-cs"/>
            </a:rPr>
            <a:t>25</a:t>
          </a:r>
          <a:r>
            <a:rPr kumimoji="1" lang="ja-JP" altLang="ja-JP" sz="1100">
              <a:solidFill>
                <a:sysClr val="windowText" lastClr="000000"/>
              </a:solidFill>
              <a:effectLst/>
              <a:latin typeface="+mn-lt"/>
              <a:ea typeface="+mn-ea"/>
              <a:cs typeface="+mn-cs"/>
            </a:rPr>
            <a:t>年度に財政調整基金の取崩しを行いマイナスとなったものの、</a:t>
          </a:r>
          <a:r>
            <a:rPr kumimoji="1" lang="ja-JP" altLang="en-US" sz="1100">
              <a:solidFill>
                <a:sysClr val="windowText" lastClr="000000"/>
              </a:solidFill>
              <a:effectLst/>
              <a:latin typeface="+mn-lt"/>
              <a:ea typeface="+mn-ea"/>
              <a:cs typeface="+mn-cs"/>
            </a:rPr>
            <a:t>その後</a:t>
          </a:r>
          <a:r>
            <a:rPr kumimoji="1" lang="ja-JP" altLang="ja-JP" sz="1100">
              <a:solidFill>
                <a:sysClr val="windowText" lastClr="000000"/>
              </a:solidFill>
              <a:effectLst/>
              <a:latin typeface="+mn-lt"/>
              <a:ea typeface="+mn-ea"/>
              <a:cs typeface="+mn-cs"/>
            </a:rPr>
            <a:t>財政調整基金等の積立を行い増加となっている。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今後は</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a:t>
          </a:r>
          <a:r>
            <a:rPr kumimoji="1" lang="ja-JP" altLang="ja-JP" sz="1100">
              <a:solidFill>
                <a:sysClr val="windowText" lastClr="000000"/>
              </a:solidFill>
              <a:effectLst/>
              <a:latin typeface="+mn-lt"/>
              <a:ea typeface="+mn-ea"/>
              <a:cs typeface="+mn-cs"/>
            </a:rPr>
            <a:t>熊本地震からの復旧・復興に伴い、財政調整基金の取崩しを行う予定であ</a:t>
          </a:r>
          <a:r>
            <a:rPr kumimoji="1" lang="ja-JP" altLang="en-US" sz="1100">
              <a:solidFill>
                <a:sysClr val="windowText" lastClr="000000"/>
              </a:solidFill>
              <a:effectLst/>
              <a:latin typeface="+mn-lt"/>
              <a:ea typeface="+mn-ea"/>
              <a:cs typeface="+mn-cs"/>
            </a:rPr>
            <a:t>り、実質収支、実質単年度収支の動向に注視していく</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以前から特別会計を含め黒字が続いているが、</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年熊本地震により</a:t>
          </a:r>
          <a:r>
            <a:rPr kumimoji="1" lang="ja-JP" altLang="ja-JP" sz="1100">
              <a:solidFill>
                <a:sysClr val="windowText" lastClr="000000"/>
              </a:solidFill>
              <a:effectLst/>
              <a:latin typeface="+mn-lt"/>
              <a:ea typeface="+mn-ea"/>
              <a:cs typeface="+mn-cs"/>
            </a:rPr>
            <a:t>公共下水道事業特別会計</a:t>
          </a:r>
          <a:r>
            <a:rPr kumimoji="1" lang="ja-JP" altLang="en-US" sz="1100">
              <a:solidFill>
                <a:sysClr val="windowText" lastClr="000000"/>
              </a:solidFill>
              <a:effectLst/>
              <a:latin typeface="+mn-lt"/>
              <a:ea typeface="+mn-ea"/>
              <a:cs typeface="+mn-cs"/>
            </a:rPr>
            <a:t>の使用料減少等により、黒字額が全体的に減少した。</a:t>
          </a:r>
          <a:endParaRPr kumimoji="1" lang="en-US" altLang="ja-JP" sz="11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全事業会計で黒字を維持しているものの、</a:t>
          </a:r>
          <a:r>
            <a:rPr kumimoji="1" lang="ja-JP" altLang="ja-JP" sz="1100">
              <a:solidFill>
                <a:sysClr val="windowText" lastClr="000000"/>
              </a:solidFill>
              <a:effectLst/>
              <a:latin typeface="+mn-lt"/>
              <a:ea typeface="+mn-ea"/>
              <a:cs typeface="+mn-cs"/>
            </a:rPr>
            <a:t>公共下水道事業</a:t>
          </a:r>
          <a:r>
            <a:rPr kumimoji="1" lang="ja-JP" altLang="en-US" sz="1100">
              <a:solidFill>
                <a:sysClr val="windowText" lastClr="000000"/>
              </a:solidFill>
              <a:effectLst/>
              <a:latin typeface="+mn-lt"/>
              <a:ea typeface="+mn-ea"/>
              <a:cs typeface="+mn-cs"/>
            </a:rPr>
            <a:t>会計等に対する一般会計からの繰出金は増加傾向にあるため、公共下水道事業や簡易水道事業においては、東西の区画整理区域を中心に下水道及び簡易水道の整備を行うことで接続率の向上に取り組み、また、</a:t>
          </a:r>
          <a:r>
            <a:rPr kumimoji="1" lang="ja-JP" altLang="ja-JP" sz="1100">
              <a:solidFill>
                <a:sysClr val="windowText" lastClr="000000"/>
              </a:solidFill>
              <a:effectLst/>
              <a:latin typeface="+mn-lt"/>
              <a:ea typeface="+mn-ea"/>
              <a:cs typeface="+mn-cs"/>
            </a:rPr>
            <a:t>国民健康保険事業において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保険料の適正化を図る</a:t>
          </a:r>
          <a:r>
            <a:rPr kumimoji="1" lang="ja-JP" altLang="en-US" sz="1100">
              <a:solidFill>
                <a:sysClr val="windowText" lastClr="000000"/>
              </a:solidFill>
              <a:effectLst/>
              <a:latin typeface="+mn-lt"/>
              <a:ea typeface="+mn-ea"/>
              <a:cs typeface="+mn-cs"/>
            </a:rPr>
            <a:t>など収入増に取り組む。</a:t>
          </a:r>
          <a:endParaRPr kumimoji="1" lang="en-US" altLang="ja-JP" sz="11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独立採算性の考え方に立ち返り、</a:t>
          </a:r>
          <a:r>
            <a:rPr kumimoji="1" lang="ja-JP" altLang="en-US" sz="1100">
              <a:solidFill>
                <a:sysClr val="windowText" lastClr="000000"/>
              </a:solidFill>
              <a:effectLst/>
              <a:latin typeface="+mn-lt"/>
              <a:ea typeface="+mn-ea"/>
              <a:cs typeface="+mn-cs"/>
            </a:rPr>
            <a:t>財政状況の</a:t>
          </a:r>
          <a:r>
            <a:rPr kumimoji="1" lang="ja-JP" altLang="ja-JP" sz="1100">
              <a:solidFill>
                <a:sysClr val="windowText" lastClr="000000"/>
              </a:solidFill>
              <a:effectLst/>
              <a:latin typeface="+mn-lt"/>
              <a:ea typeface="+mn-ea"/>
              <a:cs typeface="+mn-cs"/>
            </a:rPr>
            <a:t>健全化に</a:t>
          </a:r>
          <a:r>
            <a:rPr kumimoji="1" lang="ja-JP" altLang="en-US" sz="1100">
              <a:solidFill>
                <a:sysClr val="windowText" lastClr="000000"/>
              </a:solidFill>
              <a:effectLst/>
              <a:latin typeface="+mn-lt"/>
              <a:ea typeface="+mn-ea"/>
              <a:cs typeface="+mn-cs"/>
            </a:rPr>
            <a:t>努める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64</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66</v>
      </c>
      <c r="C3" s="592"/>
      <c r="D3" s="592"/>
      <c r="E3" s="593"/>
      <c r="F3" s="593"/>
      <c r="G3" s="593"/>
      <c r="H3" s="593"/>
      <c r="I3" s="593"/>
      <c r="J3" s="593"/>
      <c r="K3" s="593"/>
      <c r="L3" s="593" t="s">
        <v>67</v>
      </c>
      <c r="M3" s="593"/>
      <c r="N3" s="593"/>
      <c r="O3" s="593"/>
      <c r="P3" s="593"/>
      <c r="Q3" s="593"/>
      <c r="R3" s="596"/>
      <c r="S3" s="596"/>
      <c r="T3" s="596"/>
      <c r="U3" s="596"/>
      <c r="V3" s="597"/>
      <c r="W3" s="494" t="s">
        <v>68</v>
      </c>
      <c r="X3" s="495"/>
      <c r="Y3" s="495"/>
      <c r="Z3" s="495"/>
      <c r="AA3" s="495"/>
      <c r="AB3" s="592"/>
      <c r="AC3" s="596" t="s">
        <v>69</v>
      </c>
      <c r="AD3" s="495"/>
      <c r="AE3" s="495"/>
      <c r="AF3" s="495"/>
      <c r="AG3" s="495"/>
      <c r="AH3" s="495"/>
      <c r="AI3" s="495"/>
      <c r="AJ3" s="495"/>
      <c r="AK3" s="495"/>
      <c r="AL3" s="558"/>
      <c r="AM3" s="494" t="s">
        <v>70</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71</v>
      </c>
      <c r="BO3" s="495"/>
      <c r="BP3" s="495"/>
      <c r="BQ3" s="495"/>
      <c r="BR3" s="495"/>
      <c r="BS3" s="495"/>
      <c r="BT3" s="495"/>
      <c r="BU3" s="558"/>
      <c r="BV3" s="494" t="s">
        <v>72</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73</v>
      </c>
      <c r="CU3" s="495"/>
      <c r="CV3" s="495"/>
      <c r="CW3" s="495"/>
      <c r="CX3" s="495"/>
      <c r="CY3" s="495"/>
      <c r="CZ3" s="495"/>
      <c r="DA3" s="558"/>
      <c r="DB3" s="494" t="s">
        <v>74</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75</v>
      </c>
      <c r="AZ4" s="408"/>
      <c r="BA4" s="408"/>
      <c r="BB4" s="408"/>
      <c r="BC4" s="408"/>
      <c r="BD4" s="408"/>
      <c r="BE4" s="408"/>
      <c r="BF4" s="408"/>
      <c r="BG4" s="408"/>
      <c r="BH4" s="408"/>
      <c r="BI4" s="408"/>
      <c r="BJ4" s="408"/>
      <c r="BK4" s="408"/>
      <c r="BL4" s="408"/>
      <c r="BM4" s="409"/>
      <c r="BN4" s="410">
        <v>7803320</v>
      </c>
      <c r="BO4" s="411"/>
      <c r="BP4" s="411"/>
      <c r="BQ4" s="411"/>
      <c r="BR4" s="411"/>
      <c r="BS4" s="411"/>
      <c r="BT4" s="411"/>
      <c r="BU4" s="412"/>
      <c r="BV4" s="410">
        <v>4859995</v>
      </c>
      <c r="BW4" s="411"/>
      <c r="BX4" s="411"/>
      <c r="BY4" s="411"/>
      <c r="BZ4" s="411"/>
      <c r="CA4" s="411"/>
      <c r="CB4" s="411"/>
      <c r="CC4" s="412"/>
      <c r="CD4" s="584" t="s">
        <v>76</v>
      </c>
      <c r="CE4" s="585"/>
      <c r="CF4" s="585"/>
      <c r="CG4" s="585"/>
      <c r="CH4" s="585"/>
      <c r="CI4" s="585"/>
      <c r="CJ4" s="585"/>
      <c r="CK4" s="585"/>
      <c r="CL4" s="585"/>
      <c r="CM4" s="585"/>
      <c r="CN4" s="585"/>
      <c r="CO4" s="585"/>
      <c r="CP4" s="585"/>
      <c r="CQ4" s="585"/>
      <c r="CR4" s="585"/>
      <c r="CS4" s="586"/>
      <c r="CT4" s="587">
        <v>11.7</v>
      </c>
      <c r="CU4" s="588"/>
      <c r="CV4" s="588"/>
      <c r="CW4" s="588"/>
      <c r="CX4" s="588"/>
      <c r="CY4" s="588"/>
      <c r="CZ4" s="588"/>
      <c r="DA4" s="589"/>
      <c r="DB4" s="587">
        <v>12.2</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77</v>
      </c>
      <c r="AN5" s="389"/>
      <c r="AO5" s="389"/>
      <c r="AP5" s="389"/>
      <c r="AQ5" s="389"/>
      <c r="AR5" s="389"/>
      <c r="AS5" s="389"/>
      <c r="AT5" s="390"/>
      <c r="AU5" s="472" t="s">
        <v>78</v>
      </c>
      <c r="AV5" s="473"/>
      <c r="AW5" s="473"/>
      <c r="AX5" s="473"/>
      <c r="AY5" s="395" t="s">
        <v>79</v>
      </c>
      <c r="AZ5" s="396"/>
      <c r="BA5" s="396"/>
      <c r="BB5" s="396"/>
      <c r="BC5" s="396"/>
      <c r="BD5" s="396"/>
      <c r="BE5" s="396"/>
      <c r="BF5" s="396"/>
      <c r="BG5" s="396"/>
      <c r="BH5" s="396"/>
      <c r="BI5" s="396"/>
      <c r="BJ5" s="396"/>
      <c r="BK5" s="396"/>
      <c r="BL5" s="396"/>
      <c r="BM5" s="397"/>
      <c r="BN5" s="415">
        <v>7277771</v>
      </c>
      <c r="BO5" s="416"/>
      <c r="BP5" s="416"/>
      <c r="BQ5" s="416"/>
      <c r="BR5" s="416"/>
      <c r="BS5" s="416"/>
      <c r="BT5" s="416"/>
      <c r="BU5" s="417"/>
      <c r="BV5" s="415">
        <v>4449098</v>
      </c>
      <c r="BW5" s="416"/>
      <c r="BX5" s="416"/>
      <c r="BY5" s="416"/>
      <c r="BZ5" s="416"/>
      <c r="CA5" s="416"/>
      <c r="CB5" s="416"/>
      <c r="CC5" s="417"/>
      <c r="CD5" s="424" t="s">
        <v>80</v>
      </c>
      <c r="CE5" s="425"/>
      <c r="CF5" s="425"/>
      <c r="CG5" s="425"/>
      <c r="CH5" s="425"/>
      <c r="CI5" s="425"/>
      <c r="CJ5" s="425"/>
      <c r="CK5" s="425"/>
      <c r="CL5" s="425"/>
      <c r="CM5" s="425"/>
      <c r="CN5" s="425"/>
      <c r="CO5" s="425"/>
      <c r="CP5" s="425"/>
      <c r="CQ5" s="425"/>
      <c r="CR5" s="425"/>
      <c r="CS5" s="426"/>
      <c r="CT5" s="385">
        <v>87.7</v>
      </c>
      <c r="CU5" s="386"/>
      <c r="CV5" s="386"/>
      <c r="CW5" s="386"/>
      <c r="CX5" s="386"/>
      <c r="CY5" s="386"/>
      <c r="CZ5" s="386"/>
      <c r="DA5" s="387"/>
      <c r="DB5" s="385">
        <v>83.4</v>
      </c>
      <c r="DC5" s="386"/>
      <c r="DD5" s="386"/>
      <c r="DE5" s="386"/>
      <c r="DF5" s="386"/>
      <c r="DG5" s="386"/>
      <c r="DH5" s="386"/>
      <c r="DI5" s="387"/>
      <c r="DJ5" s="139"/>
      <c r="DK5" s="139"/>
      <c r="DL5" s="139"/>
      <c r="DM5" s="139"/>
      <c r="DN5" s="139"/>
      <c r="DO5" s="139"/>
    </row>
    <row r="6" spans="1:119" ht="18.75" customHeight="1" x14ac:dyDescent="0.15">
      <c r="A6" s="140"/>
      <c r="B6" s="564" t="s">
        <v>81</v>
      </c>
      <c r="C6" s="429"/>
      <c r="D6" s="429"/>
      <c r="E6" s="565"/>
      <c r="F6" s="565"/>
      <c r="G6" s="565"/>
      <c r="H6" s="565"/>
      <c r="I6" s="565"/>
      <c r="J6" s="565"/>
      <c r="K6" s="565"/>
      <c r="L6" s="565" t="s">
        <v>82</v>
      </c>
      <c r="M6" s="565"/>
      <c r="N6" s="565"/>
      <c r="O6" s="565"/>
      <c r="P6" s="565"/>
      <c r="Q6" s="565"/>
      <c r="R6" s="453"/>
      <c r="S6" s="453"/>
      <c r="T6" s="453"/>
      <c r="U6" s="453"/>
      <c r="V6" s="571"/>
      <c r="W6" s="504" t="s">
        <v>83</v>
      </c>
      <c r="X6" s="428"/>
      <c r="Y6" s="428"/>
      <c r="Z6" s="428"/>
      <c r="AA6" s="428"/>
      <c r="AB6" s="429"/>
      <c r="AC6" s="576" t="s">
        <v>84</v>
      </c>
      <c r="AD6" s="577"/>
      <c r="AE6" s="577"/>
      <c r="AF6" s="577"/>
      <c r="AG6" s="577"/>
      <c r="AH6" s="577"/>
      <c r="AI6" s="577"/>
      <c r="AJ6" s="577"/>
      <c r="AK6" s="577"/>
      <c r="AL6" s="578"/>
      <c r="AM6" s="484" t="s">
        <v>85</v>
      </c>
      <c r="AN6" s="389"/>
      <c r="AO6" s="389"/>
      <c r="AP6" s="389"/>
      <c r="AQ6" s="389"/>
      <c r="AR6" s="389"/>
      <c r="AS6" s="389"/>
      <c r="AT6" s="390"/>
      <c r="AU6" s="472" t="s">
        <v>78</v>
      </c>
      <c r="AV6" s="473"/>
      <c r="AW6" s="473"/>
      <c r="AX6" s="473"/>
      <c r="AY6" s="395" t="s">
        <v>86</v>
      </c>
      <c r="AZ6" s="396"/>
      <c r="BA6" s="396"/>
      <c r="BB6" s="396"/>
      <c r="BC6" s="396"/>
      <c r="BD6" s="396"/>
      <c r="BE6" s="396"/>
      <c r="BF6" s="396"/>
      <c r="BG6" s="396"/>
      <c r="BH6" s="396"/>
      <c r="BI6" s="396"/>
      <c r="BJ6" s="396"/>
      <c r="BK6" s="396"/>
      <c r="BL6" s="396"/>
      <c r="BM6" s="397"/>
      <c r="BN6" s="415">
        <v>525549</v>
      </c>
      <c r="BO6" s="416"/>
      <c r="BP6" s="416"/>
      <c r="BQ6" s="416"/>
      <c r="BR6" s="416"/>
      <c r="BS6" s="416"/>
      <c r="BT6" s="416"/>
      <c r="BU6" s="417"/>
      <c r="BV6" s="415">
        <v>410897</v>
      </c>
      <c r="BW6" s="416"/>
      <c r="BX6" s="416"/>
      <c r="BY6" s="416"/>
      <c r="BZ6" s="416"/>
      <c r="CA6" s="416"/>
      <c r="CB6" s="416"/>
      <c r="CC6" s="417"/>
      <c r="CD6" s="424" t="s">
        <v>87</v>
      </c>
      <c r="CE6" s="425"/>
      <c r="CF6" s="425"/>
      <c r="CG6" s="425"/>
      <c r="CH6" s="425"/>
      <c r="CI6" s="425"/>
      <c r="CJ6" s="425"/>
      <c r="CK6" s="425"/>
      <c r="CL6" s="425"/>
      <c r="CM6" s="425"/>
      <c r="CN6" s="425"/>
      <c r="CO6" s="425"/>
      <c r="CP6" s="425"/>
      <c r="CQ6" s="425"/>
      <c r="CR6" s="425"/>
      <c r="CS6" s="426"/>
      <c r="CT6" s="561">
        <v>94.3</v>
      </c>
      <c r="CU6" s="562"/>
      <c r="CV6" s="562"/>
      <c r="CW6" s="562"/>
      <c r="CX6" s="562"/>
      <c r="CY6" s="562"/>
      <c r="CZ6" s="562"/>
      <c r="DA6" s="563"/>
      <c r="DB6" s="561">
        <v>90.7</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88</v>
      </c>
      <c r="AN7" s="389"/>
      <c r="AO7" s="389"/>
      <c r="AP7" s="389"/>
      <c r="AQ7" s="389"/>
      <c r="AR7" s="389"/>
      <c r="AS7" s="389"/>
      <c r="AT7" s="390"/>
      <c r="AU7" s="472" t="s">
        <v>89</v>
      </c>
      <c r="AV7" s="473"/>
      <c r="AW7" s="473"/>
      <c r="AX7" s="473"/>
      <c r="AY7" s="395" t="s">
        <v>90</v>
      </c>
      <c r="AZ7" s="396"/>
      <c r="BA7" s="396"/>
      <c r="BB7" s="396"/>
      <c r="BC7" s="396"/>
      <c r="BD7" s="396"/>
      <c r="BE7" s="396"/>
      <c r="BF7" s="396"/>
      <c r="BG7" s="396"/>
      <c r="BH7" s="396"/>
      <c r="BI7" s="396"/>
      <c r="BJ7" s="396"/>
      <c r="BK7" s="396"/>
      <c r="BL7" s="396"/>
      <c r="BM7" s="397"/>
      <c r="BN7" s="415">
        <v>225916</v>
      </c>
      <c r="BO7" s="416"/>
      <c r="BP7" s="416"/>
      <c r="BQ7" s="416"/>
      <c r="BR7" s="416"/>
      <c r="BS7" s="416"/>
      <c r="BT7" s="416"/>
      <c r="BU7" s="417"/>
      <c r="BV7" s="415">
        <v>102185</v>
      </c>
      <c r="BW7" s="416"/>
      <c r="BX7" s="416"/>
      <c r="BY7" s="416"/>
      <c r="BZ7" s="416"/>
      <c r="CA7" s="416"/>
      <c r="CB7" s="416"/>
      <c r="CC7" s="417"/>
      <c r="CD7" s="424" t="s">
        <v>91</v>
      </c>
      <c r="CE7" s="425"/>
      <c r="CF7" s="425"/>
      <c r="CG7" s="425"/>
      <c r="CH7" s="425"/>
      <c r="CI7" s="425"/>
      <c r="CJ7" s="425"/>
      <c r="CK7" s="425"/>
      <c r="CL7" s="425"/>
      <c r="CM7" s="425"/>
      <c r="CN7" s="425"/>
      <c r="CO7" s="425"/>
      <c r="CP7" s="425"/>
      <c r="CQ7" s="425"/>
      <c r="CR7" s="425"/>
      <c r="CS7" s="426"/>
      <c r="CT7" s="415">
        <v>2562458</v>
      </c>
      <c r="CU7" s="416"/>
      <c r="CV7" s="416"/>
      <c r="CW7" s="416"/>
      <c r="CX7" s="416"/>
      <c r="CY7" s="416"/>
      <c r="CZ7" s="416"/>
      <c r="DA7" s="417"/>
      <c r="DB7" s="415">
        <v>2532145</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92</v>
      </c>
      <c r="AN8" s="389"/>
      <c r="AO8" s="389"/>
      <c r="AP8" s="389"/>
      <c r="AQ8" s="389"/>
      <c r="AR8" s="389"/>
      <c r="AS8" s="389"/>
      <c r="AT8" s="390"/>
      <c r="AU8" s="472" t="s">
        <v>93</v>
      </c>
      <c r="AV8" s="473"/>
      <c r="AW8" s="473"/>
      <c r="AX8" s="473"/>
      <c r="AY8" s="395" t="s">
        <v>94</v>
      </c>
      <c r="AZ8" s="396"/>
      <c r="BA8" s="396"/>
      <c r="BB8" s="396"/>
      <c r="BC8" s="396"/>
      <c r="BD8" s="396"/>
      <c r="BE8" s="396"/>
      <c r="BF8" s="396"/>
      <c r="BG8" s="396"/>
      <c r="BH8" s="396"/>
      <c r="BI8" s="396"/>
      <c r="BJ8" s="396"/>
      <c r="BK8" s="396"/>
      <c r="BL8" s="396"/>
      <c r="BM8" s="397"/>
      <c r="BN8" s="415">
        <v>299633</v>
      </c>
      <c r="BO8" s="416"/>
      <c r="BP8" s="416"/>
      <c r="BQ8" s="416"/>
      <c r="BR8" s="416"/>
      <c r="BS8" s="416"/>
      <c r="BT8" s="416"/>
      <c r="BU8" s="417"/>
      <c r="BV8" s="415">
        <v>308712</v>
      </c>
      <c r="BW8" s="416"/>
      <c r="BX8" s="416"/>
      <c r="BY8" s="416"/>
      <c r="BZ8" s="416"/>
      <c r="CA8" s="416"/>
      <c r="CB8" s="416"/>
      <c r="CC8" s="417"/>
      <c r="CD8" s="424" t="s">
        <v>95</v>
      </c>
      <c r="CE8" s="425"/>
      <c r="CF8" s="425"/>
      <c r="CG8" s="425"/>
      <c r="CH8" s="425"/>
      <c r="CI8" s="425"/>
      <c r="CJ8" s="425"/>
      <c r="CK8" s="425"/>
      <c r="CL8" s="425"/>
      <c r="CM8" s="425"/>
      <c r="CN8" s="425"/>
      <c r="CO8" s="425"/>
      <c r="CP8" s="425"/>
      <c r="CQ8" s="425"/>
      <c r="CR8" s="425"/>
      <c r="CS8" s="426"/>
      <c r="CT8" s="524">
        <v>0.68</v>
      </c>
      <c r="CU8" s="525"/>
      <c r="CV8" s="525"/>
      <c r="CW8" s="525"/>
      <c r="CX8" s="525"/>
      <c r="CY8" s="525"/>
      <c r="CZ8" s="525"/>
      <c r="DA8" s="526"/>
      <c r="DB8" s="524">
        <v>0.68</v>
      </c>
      <c r="DC8" s="525"/>
      <c r="DD8" s="525"/>
      <c r="DE8" s="525"/>
      <c r="DF8" s="525"/>
      <c r="DG8" s="525"/>
      <c r="DH8" s="525"/>
      <c r="DI8" s="526"/>
      <c r="DJ8" s="139"/>
      <c r="DK8" s="139"/>
      <c r="DL8" s="139"/>
      <c r="DM8" s="139"/>
      <c r="DN8" s="139"/>
      <c r="DO8" s="139"/>
    </row>
    <row r="9" spans="1:119" ht="18.75" customHeight="1" thickBot="1" x14ac:dyDescent="0.2">
      <c r="A9" s="140"/>
      <c r="B9" s="550" t="s">
        <v>96</v>
      </c>
      <c r="C9" s="551"/>
      <c r="D9" s="551"/>
      <c r="E9" s="551"/>
      <c r="F9" s="551"/>
      <c r="G9" s="551"/>
      <c r="H9" s="551"/>
      <c r="I9" s="551"/>
      <c r="J9" s="551"/>
      <c r="K9" s="478"/>
      <c r="L9" s="552" t="s">
        <v>97</v>
      </c>
      <c r="M9" s="553"/>
      <c r="N9" s="553"/>
      <c r="O9" s="553"/>
      <c r="P9" s="553"/>
      <c r="Q9" s="554"/>
      <c r="R9" s="555">
        <v>9054</v>
      </c>
      <c r="S9" s="556"/>
      <c r="T9" s="556"/>
      <c r="U9" s="556"/>
      <c r="V9" s="557"/>
      <c r="W9" s="494" t="s">
        <v>98</v>
      </c>
      <c r="X9" s="495"/>
      <c r="Y9" s="495"/>
      <c r="Z9" s="495"/>
      <c r="AA9" s="495"/>
      <c r="AB9" s="495"/>
      <c r="AC9" s="495"/>
      <c r="AD9" s="495"/>
      <c r="AE9" s="495"/>
      <c r="AF9" s="495"/>
      <c r="AG9" s="495"/>
      <c r="AH9" s="495"/>
      <c r="AI9" s="495"/>
      <c r="AJ9" s="495"/>
      <c r="AK9" s="495"/>
      <c r="AL9" s="558"/>
      <c r="AM9" s="484" t="s">
        <v>99</v>
      </c>
      <c r="AN9" s="389"/>
      <c r="AO9" s="389"/>
      <c r="AP9" s="389"/>
      <c r="AQ9" s="389"/>
      <c r="AR9" s="389"/>
      <c r="AS9" s="389"/>
      <c r="AT9" s="390"/>
      <c r="AU9" s="472" t="s">
        <v>78</v>
      </c>
      <c r="AV9" s="473"/>
      <c r="AW9" s="473"/>
      <c r="AX9" s="473"/>
      <c r="AY9" s="395" t="s">
        <v>100</v>
      </c>
      <c r="AZ9" s="396"/>
      <c r="BA9" s="396"/>
      <c r="BB9" s="396"/>
      <c r="BC9" s="396"/>
      <c r="BD9" s="396"/>
      <c r="BE9" s="396"/>
      <c r="BF9" s="396"/>
      <c r="BG9" s="396"/>
      <c r="BH9" s="396"/>
      <c r="BI9" s="396"/>
      <c r="BJ9" s="396"/>
      <c r="BK9" s="396"/>
      <c r="BL9" s="396"/>
      <c r="BM9" s="397"/>
      <c r="BN9" s="415">
        <v>-9079</v>
      </c>
      <c r="BO9" s="416"/>
      <c r="BP9" s="416"/>
      <c r="BQ9" s="416"/>
      <c r="BR9" s="416"/>
      <c r="BS9" s="416"/>
      <c r="BT9" s="416"/>
      <c r="BU9" s="417"/>
      <c r="BV9" s="415">
        <v>12200</v>
      </c>
      <c r="BW9" s="416"/>
      <c r="BX9" s="416"/>
      <c r="BY9" s="416"/>
      <c r="BZ9" s="416"/>
      <c r="CA9" s="416"/>
      <c r="CB9" s="416"/>
      <c r="CC9" s="417"/>
      <c r="CD9" s="424" t="s">
        <v>101</v>
      </c>
      <c r="CE9" s="425"/>
      <c r="CF9" s="425"/>
      <c r="CG9" s="425"/>
      <c r="CH9" s="425"/>
      <c r="CI9" s="425"/>
      <c r="CJ9" s="425"/>
      <c r="CK9" s="425"/>
      <c r="CL9" s="425"/>
      <c r="CM9" s="425"/>
      <c r="CN9" s="425"/>
      <c r="CO9" s="425"/>
      <c r="CP9" s="425"/>
      <c r="CQ9" s="425"/>
      <c r="CR9" s="425"/>
      <c r="CS9" s="426"/>
      <c r="CT9" s="385">
        <v>8.8000000000000007</v>
      </c>
      <c r="CU9" s="386"/>
      <c r="CV9" s="386"/>
      <c r="CW9" s="386"/>
      <c r="CX9" s="386"/>
      <c r="CY9" s="386"/>
      <c r="CZ9" s="386"/>
      <c r="DA9" s="387"/>
      <c r="DB9" s="385">
        <v>9.5</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102</v>
      </c>
      <c r="M10" s="389"/>
      <c r="N10" s="389"/>
      <c r="O10" s="389"/>
      <c r="P10" s="389"/>
      <c r="Q10" s="390"/>
      <c r="R10" s="391">
        <v>8676</v>
      </c>
      <c r="S10" s="392"/>
      <c r="T10" s="392"/>
      <c r="U10" s="392"/>
      <c r="V10" s="394"/>
      <c r="W10" s="559"/>
      <c r="X10" s="377"/>
      <c r="Y10" s="377"/>
      <c r="Z10" s="377"/>
      <c r="AA10" s="377"/>
      <c r="AB10" s="377"/>
      <c r="AC10" s="377"/>
      <c r="AD10" s="377"/>
      <c r="AE10" s="377"/>
      <c r="AF10" s="377"/>
      <c r="AG10" s="377"/>
      <c r="AH10" s="377"/>
      <c r="AI10" s="377"/>
      <c r="AJ10" s="377"/>
      <c r="AK10" s="377"/>
      <c r="AL10" s="560"/>
      <c r="AM10" s="484" t="s">
        <v>103</v>
      </c>
      <c r="AN10" s="389"/>
      <c r="AO10" s="389"/>
      <c r="AP10" s="389"/>
      <c r="AQ10" s="389"/>
      <c r="AR10" s="389"/>
      <c r="AS10" s="389"/>
      <c r="AT10" s="390"/>
      <c r="AU10" s="472" t="s">
        <v>104</v>
      </c>
      <c r="AV10" s="473"/>
      <c r="AW10" s="473"/>
      <c r="AX10" s="473"/>
      <c r="AY10" s="395" t="s">
        <v>105</v>
      </c>
      <c r="AZ10" s="396"/>
      <c r="BA10" s="396"/>
      <c r="BB10" s="396"/>
      <c r="BC10" s="396"/>
      <c r="BD10" s="396"/>
      <c r="BE10" s="396"/>
      <c r="BF10" s="396"/>
      <c r="BG10" s="396"/>
      <c r="BH10" s="396"/>
      <c r="BI10" s="396"/>
      <c r="BJ10" s="396"/>
      <c r="BK10" s="396"/>
      <c r="BL10" s="396"/>
      <c r="BM10" s="397"/>
      <c r="BN10" s="415">
        <v>154590</v>
      </c>
      <c r="BO10" s="416"/>
      <c r="BP10" s="416"/>
      <c r="BQ10" s="416"/>
      <c r="BR10" s="416"/>
      <c r="BS10" s="416"/>
      <c r="BT10" s="416"/>
      <c r="BU10" s="417"/>
      <c r="BV10" s="415">
        <v>173955</v>
      </c>
      <c r="BW10" s="416"/>
      <c r="BX10" s="416"/>
      <c r="BY10" s="416"/>
      <c r="BZ10" s="416"/>
      <c r="CA10" s="416"/>
      <c r="CB10" s="416"/>
      <c r="CC10" s="417"/>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107</v>
      </c>
      <c r="M11" s="462"/>
      <c r="N11" s="462"/>
      <c r="O11" s="462"/>
      <c r="P11" s="462"/>
      <c r="Q11" s="463"/>
      <c r="R11" s="547" t="s">
        <v>108</v>
      </c>
      <c r="S11" s="548"/>
      <c r="T11" s="548"/>
      <c r="U11" s="548"/>
      <c r="V11" s="549"/>
      <c r="W11" s="559"/>
      <c r="X11" s="377"/>
      <c r="Y11" s="377"/>
      <c r="Z11" s="377"/>
      <c r="AA11" s="377"/>
      <c r="AB11" s="377"/>
      <c r="AC11" s="377"/>
      <c r="AD11" s="377"/>
      <c r="AE11" s="377"/>
      <c r="AF11" s="377"/>
      <c r="AG11" s="377"/>
      <c r="AH11" s="377"/>
      <c r="AI11" s="377"/>
      <c r="AJ11" s="377"/>
      <c r="AK11" s="377"/>
      <c r="AL11" s="560"/>
      <c r="AM11" s="484" t="s">
        <v>109</v>
      </c>
      <c r="AN11" s="389"/>
      <c r="AO11" s="389"/>
      <c r="AP11" s="389"/>
      <c r="AQ11" s="389"/>
      <c r="AR11" s="389"/>
      <c r="AS11" s="389"/>
      <c r="AT11" s="390"/>
      <c r="AU11" s="472" t="s">
        <v>78</v>
      </c>
      <c r="AV11" s="473"/>
      <c r="AW11" s="473"/>
      <c r="AX11" s="473"/>
      <c r="AY11" s="395" t="s">
        <v>110</v>
      </c>
      <c r="AZ11" s="396"/>
      <c r="BA11" s="396"/>
      <c r="BB11" s="396"/>
      <c r="BC11" s="396"/>
      <c r="BD11" s="396"/>
      <c r="BE11" s="396"/>
      <c r="BF11" s="396"/>
      <c r="BG11" s="396"/>
      <c r="BH11" s="396"/>
      <c r="BI11" s="396"/>
      <c r="BJ11" s="396"/>
      <c r="BK11" s="396"/>
      <c r="BL11" s="396"/>
      <c r="BM11" s="397"/>
      <c r="BN11" s="415" t="s">
        <v>111</v>
      </c>
      <c r="BO11" s="416"/>
      <c r="BP11" s="416"/>
      <c r="BQ11" s="416"/>
      <c r="BR11" s="416"/>
      <c r="BS11" s="416"/>
      <c r="BT11" s="416"/>
      <c r="BU11" s="417"/>
      <c r="BV11" s="415" t="s">
        <v>111</v>
      </c>
      <c r="BW11" s="416"/>
      <c r="BX11" s="416"/>
      <c r="BY11" s="416"/>
      <c r="BZ11" s="416"/>
      <c r="CA11" s="416"/>
      <c r="CB11" s="416"/>
      <c r="CC11" s="417"/>
      <c r="CD11" s="424" t="s">
        <v>112</v>
      </c>
      <c r="CE11" s="425"/>
      <c r="CF11" s="425"/>
      <c r="CG11" s="425"/>
      <c r="CH11" s="425"/>
      <c r="CI11" s="425"/>
      <c r="CJ11" s="425"/>
      <c r="CK11" s="425"/>
      <c r="CL11" s="425"/>
      <c r="CM11" s="425"/>
      <c r="CN11" s="425"/>
      <c r="CO11" s="425"/>
      <c r="CP11" s="425"/>
      <c r="CQ11" s="425"/>
      <c r="CR11" s="425"/>
      <c r="CS11" s="426"/>
      <c r="CT11" s="524" t="s">
        <v>111</v>
      </c>
      <c r="CU11" s="525"/>
      <c r="CV11" s="525"/>
      <c r="CW11" s="525"/>
      <c r="CX11" s="525"/>
      <c r="CY11" s="525"/>
      <c r="CZ11" s="525"/>
      <c r="DA11" s="526"/>
      <c r="DB11" s="524" t="s">
        <v>111</v>
      </c>
      <c r="DC11" s="525"/>
      <c r="DD11" s="525"/>
      <c r="DE11" s="525"/>
      <c r="DF11" s="525"/>
      <c r="DG11" s="525"/>
      <c r="DH11" s="525"/>
      <c r="DI11" s="526"/>
      <c r="DJ11" s="139"/>
      <c r="DK11" s="139"/>
      <c r="DL11" s="139"/>
      <c r="DM11" s="139"/>
      <c r="DN11" s="139"/>
      <c r="DO11" s="139"/>
    </row>
    <row r="12" spans="1:119" ht="18.75" customHeight="1" x14ac:dyDescent="0.15">
      <c r="A12" s="140"/>
      <c r="B12" s="527" t="s">
        <v>113</v>
      </c>
      <c r="C12" s="528"/>
      <c r="D12" s="528"/>
      <c r="E12" s="528"/>
      <c r="F12" s="528"/>
      <c r="G12" s="528"/>
      <c r="H12" s="528"/>
      <c r="I12" s="528"/>
      <c r="J12" s="528"/>
      <c r="K12" s="529"/>
      <c r="L12" s="536" t="s">
        <v>114</v>
      </c>
      <c r="M12" s="537"/>
      <c r="N12" s="537"/>
      <c r="O12" s="537"/>
      <c r="P12" s="537"/>
      <c r="Q12" s="538"/>
      <c r="R12" s="539">
        <v>9126</v>
      </c>
      <c r="S12" s="540"/>
      <c r="T12" s="540"/>
      <c r="U12" s="540"/>
      <c r="V12" s="541"/>
      <c r="W12" s="542" t="s">
        <v>1</v>
      </c>
      <c r="X12" s="473"/>
      <c r="Y12" s="473"/>
      <c r="Z12" s="473"/>
      <c r="AA12" s="473"/>
      <c r="AB12" s="543"/>
      <c r="AC12" s="472" t="s">
        <v>115</v>
      </c>
      <c r="AD12" s="473"/>
      <c r="AE12" s="473"/>
      <c r="AF12" s="473"/>
      <c r="AG12" s="543"/>
      <c r="AH12" s="472" t="s">
        <v>116</v>
      </c>
      <c r="AI12" s="473"/>
      <c r="AJ12" s="473"/>
      <c r="AK12" s="473"/>
      <c r="AL12" s="544"/>
      <c r="AM12" s="484" t="s">
        <v>117</v>
      </c>
      <c r="AN12" s="389"/>
      <c r="AO12" s="389"/>
      <c r="AP12" s="389"/>
      <c r="AQ12" s="389"/>
      <c r="AR12" s="389"/>
      <c r="AS12" s="389"/>
      <c r="AT12" s="390"/>
      <c r="AU12" s="472" t="s">
        <v>118</v>
      </c>
      <c r="AV12" s="473"/>
      <c r="AW12" s="473"/>
      <c r="AX12" s="473"/>
      <c r="AY12" s="395" t="s">
        <v>119</v>
      </c>
      <c r="AZ12" s="396"/>
      <c r="BA12" s="396"/>
      <c r="BB12" s="396"/>
      <c r="BC12" s="396"/>
      <c r="BD12" s="396"/>
      <c r="BE12" s="396"/>
      <c r="BF12" s="396"/>
      <c r="BG12" s="396"/>
      <c r="BH12" s="396"/>
      <c r="BI12" s="396"/>
      <c r="BJ12" s="396"/>
      <c r="BK12" s="396"/>
      <c r="BL12" s="396"/>
      <c r="BM12" s="397"/>
      <c r="BN12" s="415">
        <v>120000</v>
      </c>
      <c r="BO12" s="416"/>
      <c r="BP12" s="416"/>
      <c r="BQ12" s="416"/>
      <c r="BR12" s="416"/>
      <c r="BS12" s="416"/>
      <c r="BT12" s="416"/>
      <c r="BU12" s="417"/>
      <c r="BV12" s="415" t="s">
        <v>120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120</v>
      </c>
      <c r="CU12" s="525"/>
      <c r="CV12" s="525"/>
      <c r="CW12" s="525"/>
      <c r="CX12" s="525"/>
      <c r="CY12" s="525"/>
      <c r="CZ12" s="525"/>
      <c r="DA12" s="526"/>
      <c r="DB12" s="524" t="s">
        <v>120</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122</v>
      </c>
      <c r="N13" s="514"/>
      <c r="O13" s="514"/>
      <c r="P13" s="514"/>
      <c r="Q13" s="515"/>
      <c r="R13" s="516">
        <v>9094</v>
      </c>
      <c r="S13" s="517"/>
      <c r="T13" s="517"/>
      <c r="U13" s="517"/>
      <c r="V13" s="518"/>
      <c r="W13" s="504" t="s">
        <v>123</v>
      </c>
      <c r="X13" s="428"/>
      <c r="Y13" s="428"/>
      <c r="Z13" s="428"/>
      <c r="AA13" s="428"/>
      <c r="AB13" s="429"/>
      <c r="AC13" s="391">
        <v>372</v>
      </c>
      <c r="AD13" s="392"/>
      <c r="AE13" s="392"/>
      <c r="AF13" s="392"/>
      <c r="AG13" s="393"/>
      <c r="AH13" s="391">
        <v>395</v>
      </c>
      <c r="AI13" s="392"/>
      <c r="AJ13" s="392"/>
      <c r="AK13" s="392"/>
      <c r="AL13" s="394"/>
      <c r="AM13" s="484" t="s">
        <v>124</v>
      </c>
      <c r="AN13" s="389"/>
      <c r="AO13" s="389"/>
      <c r="AP13" s="389"/>
      <c r="AQ13" s="389"/>
      <c r="AR13" s="389"/>
      <c r="AS13" s="389"/>
      <c r="AT13" s="390"/>
      <c r="AU13" s="472" t="s">
        <v>125</v>
      </c>
      <c r="AV13" s="473"/>
      <c r="AW13" s="473"/>
      <c r="AX13" s="473"/>
      <c r="AY13" s="395" t="s">
        <v>126</v>
      </c>
      <c r="AZ13" s="396"/>
      <c r="BA13" s="396"/>
      <c r="BB13" s="396"/>
      <c r="BC13" s="396"/>
      <c r="BD13" s="396"/>
      <c r="BE13" s="396"/>
      <c r="BF13" s="396"/>
      <c r="BG13" s="396"/>
      <c r="BH13" s="396"/>
      <c r="BI13" s="396"/>
      <c r="BJ13" s="396"/>
      <c r="BK13" s="396"/>
      <c r="BL13" s="396"/>
      <c r="BM13" s="397"/>
      <c r="BN13" s="415">
        <v>25511</v>
      </c>
      <c r="BO13" s="416"/>
      <c r="BP13" s="416"/>
      <c r="BQ13" s="416"/>
      <c r="BR13" s="416"/>
      <c r="BS13" s="416"/>
      <c r="BT13" s="416"/>
      <c r="BU13" s="417"/>
      <c r="BV13" s="415">
        <v>186155</v>
      </c>
      <c r="BW13" s="416"/>
      <c r="BX13" s="416"/>
      <c r="BY13" s="416"/>
      <c r="BZ13" s="416"/>
      <c r="CA13" s="416"/>
      <c r="CB13" s="416"/>
      <c r="CC13" s="417"/>
      <c r="CD13" s="424" t="s">
        <v>127</v>
      </c>
      <c r="CE13" s="425"/>
      <c r="CF13" s="425"/>
      <c r="CG13" s="425"/>
      <c r="CH13" s="425"/>
      <c r="CI13" s="425"/>
      <c r="CJ13" s="425"/>
      <c r="CK13" s="425"/>
      <c r="CL13" s="425"/>
      <c r="CM13" s="425"/>
      <c r="CN13" s="425"/>
      <c r="CO13" s="425"/>
      <c r="CP13" s="425"/>
      <c r="CQ13" s="425"/>
      <c r="CR13" s="425"/>
      <c r="CS13" s="426"/>
      <c r="CT13" s="385">
        <v>5.7</v>
      </c>
      <c r="CU13" s="386"/>
      <c r="CV13" s="386"/>
      <c r="CW13" s="386"/>
      <c r="CX13" s="386"/>
      <c r="CY13" s="386"/>
      <c r="CZ13" s="386"/>
      <c r="DA13" s="387"/>
      <c r="DB13" s="385">
        <v>5.0999999999999996</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128</v>
      </c>
      <c r="M14" s="545"/>
      <c r="N14" s="545"/>
      <c r="O14" s="545"/>
      <c r="P14" s="545"/>
      <c r="Q14" s="546"/>
      <c r="R14" s="516">
        <v>9227</v>
      </c>
      <c r="S14" s="517"/>
      <c r="T14" s="517"/>
      <c r="U14" s="517"/>
      <c r="V14" s="518"/>
      <c r="W14" s="519"/>
      <c r="X14" s="431"/>
      <c r="Y14" s="431"/>
      <c r="Z14" s="431"/>
      <c r="AA14" s="431"/>
      <c r="AB14" s="432"/>
      <c r="AC14" s="509">
        <v>8.4</v>
      </c>
      <c r="AD14" s="510"/>
      <c r="AE14" s="510"/>
      <c r="AF14" s="510"/>
      <c r="AG14" s="511"/>
      <c r="AH14" s="509">
        <v>9.8000000000000007</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129</v>
      </c>
      <c r="CE14" s="422"/>
      <c r="CF14" s="422"/>
      <c r="CG14" s="422"/>
      <c r="CH14" s="422"/>
      <c r="CI14" s="422"/>
      <c r="CJ14" s="422"/>
      <c r="CK14" s="422"/>
      <c r="CL14" s="422"/>
      <c r="CM14" s="422"/>
      <c r="CN14" s="422"/>
      <c r="CO14" s="422"/>
      <c r="CP14" s="422"/>
      <c r="CQ14" s="422"/>
      <c r="CR14" s="422"/>
      <c r="CS14" s="423"/>
      <c r="CT14" s="520">
        <v>50.5</v>
      </c>
      <c r="CU14" s="488"/>
      <c r="CV14" s="488"/>
      <c r="CW14" s="488"/>
      <c r="CX14" s="488"/>
      <c r="CY14" s="488"/>
      <c r="CZ14" s="488"/>
      <c r="DA14" s="489"/>
      <c r="DB14" s="520">
        <v>54.1</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122</v>
      </c>
      <c r="N15" s="514"/>
      <c r="O15" s="514"/>
      <c r="P15" s="514"/>
      <c r="Q15" s="515"/>
      <c r="R15" s="516">
        <v>9196</v>
      </c>
      <c r="S15" s="517"/>
      <c r="T15" s="517"/>
      <c r="U15" s="517"/>
      <c r="V15" s="518"/>
      <c r="W15" s="504" t="s">
        <v>130</v>
      </c>
      <c r="X15" s="428"/>
      <c r="Y15" s="428"/>
      <c r="Z15" s="428"/>
      <c r="AA15" s="428"/>
      <c r="AB15" s="429"/>
      <c r="AC15" s="391">
        <v>957</v>
      </c>
      <c r="AD15" s="392"/>
      <c r="AE15" s="392"/>
      <c r="AF15" s="392"/>
      <c r="AG15" s="393"/>
      <c r="AH15" s="391">
        <v>904</v>
      </c>
      <c r="AI15" s="392"/>
      <c r="AJ15" s="392"/>
      <c r="AK15" s="392"/>
      <c r="AL15" s="394"/>
      <c r="AM15" s="484"/>
      <c r="AN15" s="389"/>
      <c r="AO15" s="389"/>
      <c r="AP15" s="389"/>
      <c r="AQ15" s="389"/>
      <c r="AR15" s="389"/>
      <c r="AS15" s="389"/>
      <c r="AT15" s="390"/>
      <c r="AU15" s="472"/>
      <c r="AV15" s="473"/>
      <c r="AW15" s="473"/>
      <c r="AX15" s="473"/>
      <c r="AY15" s="407" t="s">
        <v>131</v>
      </c>
      <c r="AZ15" s="408"/>
      <c r="BA15" s="408"/>
      <c r="BB15" s="408"/>
      <c r="BC15" s="408"/>
      <c r="BD15" s="408"/>
      <c r="BE15" s="408"/>
      <c r="BF15" s="408"/>
      <c r="BG15" s="408"/>
      <c r="BH15" s="408"/>
      <c r="BI15" s="408"/>
      <c r="BJ15" s="408"/>
      <c r="BK15" s="408"/>
      <c r="BL15" s="408"/>
      <c r="BM15" s="409"/>
      <c r="BN15" s="410">
        <v>1360705</v>
      </c>
      <c r="BO15" s="411"/>
      <c r="BP15" s="411"/>
      <c r="BQ15" s="411"/>
      <c r="BR15" s="411"/>
      <c r="BS15" s="411"/>
      <c r="BT15" s="411"/>
      <c r="BU15" s="412"/>
      <c r="BV15" s="410">
        <v>1310186</v>
      </c>
      <c r="BW15" s="411"/>
      <c r="BX15" s="411"/>
      <c r="BY15" s="411"/>
      <c r="BZ15" s="411"/>
      <c r="CA15" s="411"/>
      <c r="CB15" s="411"/>
      <c r="CC15" s="412"/>
      <c r="CD15" s="521" t="s">
        <v>132</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133</v>
      </c>
      <c r="M16" s="507"/>
      <c r="N16" s="507"/>
      <c r="O16" s="507"/>
      <c r="P16" s="507"/>
      <c r="Q16" s="508"/>
      <c r="R16" s="501" t="s">
        <v>134</v>
      </c>
      <c r="S16" s="502"/>
      <c r="T16" s="502"/>
      <c r="U16" s="502"/>
      <c r="V16" s="503"/>
      <c r="W16" s="519"/>
      <c r="X16" s="431"/>
      <c r="Y16" s="431"/>
      <c r="Z16" s="431"/>
      <c r="AA16" s="431"/>
      <c r="AB16" s="432"/>
      <c r="AC16" s="509">
        <v>21.7</v>
      </c>
      <c r="AD16" s="510"/>
      <c r="AE16" s="510"/>
      <c r="AF16" s="510"/>
      <c r="AG16" s="511"/>
      <c r="AH16" s="509">
        <v>22.3</v>
      </c>
      <c r="AI16" s="510"/>
      <c r="AJ16" s="510"/>
      <c r="AK16" s="510"/>
      <c r="AL16" s="512"/>
      <c r="AM16" s="484"/>
      <c r="AN16" s="389"/>
      <c r="AO16" s="389"/>
      <c r="AP16" s="389"/>
      <c r="AQ16" s="389"/>
      <c r="AR16" s="389"/>
      <c r="AS16" s="389"/>
      <c r="AT16" s="390"/>
      <c r="AU16" s="472"/>
      <c r="AV16" s="473"/>
      <c r="AW16" s="473"/>
      <c r="AX16" s="473"/>
      <c r="AY16" s="395" t="s">
        <v>135</v>
      </c>
      <c r="AZ16" s="396"/>
      <c r="BA16" s="396"/>
      <c r="BB16" s="396"/>
      <c r="BC16" s="396"/>
      <c r="BD16" s="396"/>
      <c r="BE16" s="396"/>
      <c r="BF16" s="396"/>
      <c r="BG16" s="396"/>
      <c r="BH16" s="396"/>
      <c r="BI16" s="396"/>
      <c r="BJ16" s="396"/>
      <c r="BK16" s="396"/>
      <c r="BL16" s="396"/>
      <c r="BM16" s="397"/>
      <c r="BN16" s="415">
        <v>2005896</v>
      </c>
      <c r="BO16" s="416"/>
      <c r="BP16" s="416"/>
      <c r="BQ16" s="416"/>
      <c r="BR16" s="416"/>
      <c r="BS16" s="416"/>
      <c r="BT16" s="416"/>
      <c r="BU16" s="417"/>
      <c r="BV16" s="415">
        <v>1951342</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136</v>
      </c>
      <c r="N17" s="499"/>
      <c r="O17" s="499"/>
      <c r="P17" s="499"/>
      <c r="Q17" s="500"/>
      <c r="R17" s="501" t="s">
        <v>134</v>
      </c>
      <c r="S17" s="502"/>
      <c r="T17" s="502"/>
      <c r="U17" s="502"/>
      <c r="V17" s="503"/>
      <c r="W17" s="504" t="s">
        <v>137</v>
      </c>
      <c r="X17" s="428"/>
      <c r="Y17" s="428"/>
      <c r="Z17" s="428"/>
      <c r="AA17" s="428"/>
      <c r="AB17" s="429"/>
      <c r="AC17" s="391">
        <v>3075</v>
      </c>
      <c r="AD17" s="392"/>
      <c r="AE17" s="392"/>
      <c r="AF17" s="392"/>
      <c r="AG17" s="393"/>
      <c r="AH17" s="391">
        <v>2751</v>
      </c>
      <c r="AI17" s="392"/>
      <c r="AJ17" s="392"/>
      <c r="AK17" s="392"/>
      <c r="AL17" s="394"/>
      <c r="AM17" s="484"/>
      <c r="AN17" s="389"/>
      <c r="AO17" s="389"/>
      <c r="AP17" s="389"/>
      <c r="AQ17" s="389"/>
      <c r="AR17" s="389"/>
      <c r="AS17" s="389"/>
      <c r="AT17" s="390"/>
      <c r="AU17" s="472"/>
      <c r="AV17" s="473"/>
      <c r="AW17" s="473"/>
      <c r="AX17" s="473"/>
      <c r="AY17" s="395" t="s">
        <v>138</v>
      </c>
      <c r="AZ17" s="396"/>
      <c r="BA17" s="396"/>
      <c r="BB17" s="396"/>
      <c r="BC17" s="396"/>
      <c r="BD17" s="396"/>
      <c r="BE17" s="396"/>
      <c r="BF17" s="396"/>
      <c r="BG17" s="396"/>
      <c r="BH17" s="396"/>
      <c r="BI17" s="396"/>
      <c r="BJ17" s="396"/>
      <c r="BK17" s="396"/>
      <c r="BL17" s="396"/>
      <c r="BM17" s="397"/>
      <c r="BN17" s="415">
        <v>1749201</v>
      </c>
      <c r="BO17" s="416"/>
      <c r="BP17" s="416"/>
      <c r="BQ17" s="416"/>
      <c r="BR17" s="416"/>
      <c r="BS17" s="416"/>
      <c r="BT17" s="416"/>
      <c r="BU17" s="417"/>
      <c r="BV17" s="415">
        <v>1685523</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139</v>
      </c>
      <c r="C18" s="478"/>
      <c r="D18" s="478"/>
      <c r="E18" s="479"/>
      <c r="F18" s="479"/>
      <c r="G18" s="479"/>
      <c r="H18" s="479"/>
      <c r="I18" s="479"/>
      <c r="J18" s="479"/>
      <c r="K18" s="479"/>
      <c r="L18" s="480">
        <v>16.649999999999999</v>
      </c>
      <c r="M18" s="480"/>
      <c r="N18" s="480"/>
      <c r="O18" s="480"/>
      <c r="P18" s="480"/>
      <c r="Q18" s="480"/>
      <c r="R18" s="481"/>
      <c r="S18" s="481"/>
      <c r="T18" s="481"/>
      <c r="U18" s="481"/>
      <c r="V18" s="482"/>
      <c r="W18" s="496"/>
      <c r="X18" s="497"/>
      <c r="Y18" s="497"/>
      <c r="Z18" s="497"/>
      <c r="AA18" s="497"/>
      <c r="AB18" s="505"/>
      <c r="AC18" s="379">
        <v>69.8</v>
      </c>
      <c r="AD18" s="380"/>
      <c r="AE18" s="380"/>
      <c r="AF18" s="380"/>
      <c r="AG18" s="483"/>
      <c r="AH18" s="379">
        <v>67.900000000000006</v>
      </c>
      <c r="AI18" s="380"/>
      <c r="AJ18" s="380"/>
      <c r="AK18" s="380"/>
      <c r="AL18" s="381"/>
      <c r="AM18" s="484"/>
      <c r="AN18" s="389"/>
      <c r="AO18" s="389"/>
      <c r="AP18" s="389"/>
      <c r="AQ18" s="389"/>
      <c r="AR18" s="389"/>
      <c r="AS18" s="389"/>
      <c r="AT18" s="390"/>
      <c r="AU18" s="472"/>
      <c r="AV18" s="473"/>
      <c r="AW18" s="473"/>
      <c r="AX18" s="473"/>
      <c r="AY18" s="395" t="s">
        <v>140</v>
      </c>
      <c r="AZ18" s="396"/>
      <c r="BA18" s="396"/>
      <c r="BB18" s="396"/>
      <c r="BC18" s="396"/>
      <c r="BD18" s="396"/>
      <c r="BE18" s="396"/>
      <c r="BF18" s="396"/>
      <c r="BG18" s="396"/>
      <c r="BH18" s="396"/>
      <c r="BI18" s="396"/>
      <c r="BJ18" s="396"/>
      <c r="BK18" s="396"/>
      <c r="BL18" s="396"/>
      <c r="BM18" s="397"/>
      <c r="BN18" s="415">
        <v>2138271</v>
      </c>
      <c r="BO18" s="416"/>
      <c r="BP18" s="416"/>
      <c r="BQ18" s="416"/>
      <c r="BR18" s="416"/>
      <c r="BS18" s="416"/>
      <c r="BT18" s="416"/>
      <c r="BU18" s="417"/>
      <c r="BV18" s="415">
        <v>2157161</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141</v>
      </c>
      <c r="C19" s="478"/>
      <c r="D19" s="478"/>
      <c r="E19" s="479"/>
      <c r="F19" s="479"/>
      <c r="G19" s="479"/>
      <c r="H19" s="479"/>
      <c r="I19" s="479"/>
      <c r="J19" s="479"/>
      <c r="K19" s="479"/>
      <c r="L19" s="485">
        <v>544</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142</v>
      </c>
      <c r="AZ19" s="396"/>
      <c r="BA19" s="396"/>
      <c r="BB19" s="396"/>
      <c r="BC19" s="396"/>
      <c r="BD19" s="396"/>
      <c r="BE19" s="396"/>
      <c r="BF19" s="396"/>
      <c r="BG19" s="396"/>
      <c r="BH19" s="396"/>
      <c r="BI19" s="396"/>
      <c r="BJ19" s="396"/>
      <c r="BK19" s="396"/>
      <c r="BL19" s="396"/>
      <c r="BM19" s="397"/>
      <c r="BN19" s="415">
        <v>3594896</v>
      </c>
      <c r="BO19" s="416"/>
      <c r="BP19" s="416"/>
      <c r="BQ19" s="416"/>
      <c r="BR19" s="416"/>
      <c r="BS19" s="416"/>
      <c r="BT19" s="416"/>
      <c r="BU19" s="417"/>
      <c r="BV19" s="415">
        <v>3168359</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143</v>
      </c>
      <c r="C20" s="478"/>
      <c r="D20" s="478"/>
      <c r="E20" s="479"/>
      <c r="F20" s="479"/>
      <c r="G20" s="479"/>
      <c r="H20" s="479"/>
      <c r="I20" s="479"/>
      <c r="J20" s="479"/>
      <c r="K20" s="479"/>
      <c r="L20" s="485">
        <v>3170</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144</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145</v>
      </c>
      <c r="C22" s="445"/>
      <c r="D22" s="446"/>
      <c r="E22" s="453" t="s">
        <v>1</v>
      </c>
      <c r="F22" s="428"/>
      <c r="G22" s="428"/>
      <c r="H22" s="428"/>
      <c r="I22" s="428"/>
      <c r="J22" s="428"/>
      <c r="K22" s="429"/>
      <c r="L22" s="453" t="s">
        <v>146</v>
      </c>
      <c r="M22" s="428"/>
      <c r="N22" s="428"/>
      <c r="O22" s="428"/>
      <c r="P22" s="429"/>
      <c r="Q22" s="438" t="s">
        <v>147</v>
      </c>
      <c r="R22" s="439"/>
      <c r="S22" s="439"/>
      <c r="T22" s="439"/>
      <c r="U22" s="439"/>
      <c r="V22" s="454"/>
      <c r="W22" s="456" t="s">
        <v>148</v>
      </c>
      <c r="X22" s="445"/>
      <c r="Y22" s="446"/>
      <c r="Z22" s="453" t="s">
        <v>1</v>
      </c>
      <c r="AA22" s="428"/>
      <c r="AB22" s="428"/>
      <c r="AC22" s="428"/>
      <c r="AD22" s="428"/>
      <c r="AE22" s="428"/>
      <c r="AF22" s="428"/>
      <c r="AG22" s="429"/>
      <c r="AH22" s="427" t="s">
        <v>149</v>
      </c>
      <c r="AI22" s="428"/>
      <c r="AJ22" s="428"/>
      <c r="AK22" s="428"/>
      <c r="AL22" s="429"/>
      <c r="AM22" s="427" t="s">
        <v>150</v>
      </c>
      <c r="AN22" s="433"/>
      <c r="AO22" s="433"/>
      <c r="AP22" s="433"/>
      <c r="AQ22" s="433"/>
      <c r="AR22" s="434"/>
      <c r="AS22" s="438" t="s">
        <v>147</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151</v>
      </c>
      <c r="AZ23" s="408"/>
      <c r="BA23" s="408"/>
      <c r="BB23" s="408"/>
      <c r="BC23" s="408"/>
      <c r="BD23" s="408"/>
      <c r="BE23" s="408"/>
      <c r="BF23" s="408"/>
      <c r="BG23" s="408"/>
      <c r="BH23" s="408"/>
      <c r="BI23" s="408"/>
      <c r="BJ23" s="408"/>
      <c r="BK23" s="408"/>
      <c r="BL23" s="408"/>
      <c r="BM23" s="409"/>
      <c r="BN23" s="415">
        <v>6086681</v>
      </c>
      <c r="BO23" s="416"/>
      <c r="BP23" s="416"/>
      <c r="BQ23" s="416"/>
      <c r="BR23" s="416"/>
      <c r="BS23" s="416"/>
      <c r="BT23" s="416"/>
      <c r="BU23" s="417"/>
      <c r="BV23" s="415">
        <v>4655896</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152</v>
      </c>
      <c r="F24" s="389"/>
      <c r="G24" s="389"/>
      <c r="H24" s="389"/>
      <c r="I24" s="389"/>
      <c r="J24" s="389"/>
      <c r="K24" s="390"/>
      <c r="L24" s="391">
        <v>1</v>
      </c>
      <c r="M24" s="392"/>
      <c r="N24" s="392"/>
      <c r="O24" s="392"/>
      <c r="P24" s="393"/>
      <c r="Q24" s="391">
        <v>7419</v>
      </c>
      <c r="R24" s="392"/>
      <c r="S24" s="392"/>
      <c r="T24" s="392"/>
      <c r="U24" s="392"/>
      <c r="V24" s="393"/>
      <c r="W24" s="457"/>
      <c r="X24" s="448"/>
      <c r="Y24" s="449"/>
      <c r="Z24" s="388" t="s">
        <v>153</v>
      </c>
      <c r="AA24" s="389"/>
      <c r="AB24" s="389"/>
      <c r="AC24" s="389"/>
      <c r="AD24" s="389"/>
      <c r="AE24" s="389"/>
      <c r="AF24" s="389"/>
      <c r="AG24" s="390"/>
      <c r="AH24" s="391">
        <v>71</v>
      </c>
      <c r="AI24" s="392"/>
      <c r="AJ24" s="392"/>
      <c r="AK24" s="392"/>
      <c r="AL24" s="393"/>
      <c r="AM24" s="391">
        <v>198800</v>
      </c>
      <c r="AN24" s="392"/>
      <c r="AO24" s="392"/>
      <c r="AP24" s="392"/>
      <c r="AQ24" s="392"/>
      <c r="AR24" s="393"/>
      <c r="AS24" s="391">
        <v>2800</v>
      </c>
      <c r="AT24" s="392"/>
      <c r="AU24" s="392"/>
      <c r="AV24" s="392"/>
      <c r="AW24" s="392"/>
      <c r="AX24" s="394"/>
      <c r="AY24" s="382" t="s">
        <v>154</v>
      </c>
      <c r="AZ24" s="383"/>
      <c r="BA24" s="383"/>
      <c r="BB24" s="383"/>
      <c r="BC24" s="383"/>
      <c r="BD24" s="383"/>
      <c r="BE24" s="383"/>
      <c r="BF24" s="383"/>
      <c r="BG24" s="383"/>
      <c r="BH24" s="383"/>
      <c r="BI24" s="383"/>
      <c r="BJ24" s="383"/>
      <c r="BK24" s="383"/>
      <c r="BL24" s="383"/>
      <c r="BM24" s="384"/>
      <c r="BN24" s="415">
        <v>5377246</v>
      </c>
      <c r="BO24" s="416"/>
      <c r="BP24" s="416"/>
      <c r="BQ24" s="416"/>
      <c r="BR24" s="416"/>
      <c r="BS24" s="416"/>
      <c r="BT24" s="416"/>
      <c r="BU24" s="417"/>
      <c r="BV24" s="415">
        <v>3902992</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155</v>
      </c>
      <c r="F25" s="389"/>
      <c r="G25" s="389"/>
      <c r="H25" s="389"/>
      <c r="I25" s="389"/>
      <c r="J25" s="389"/>
      <c r="K25" s="390"/>
      <c r="L25" s="391">
        <v>1</v>
      </c>
      <c r="M25" s="392"/>
      <c r="N25" s="392"/>
      <c r="O25" s="392"/>
      <c r="P25" s="393"/>
      <c r="Q25" s="391">
        <v>5560</v>
      </c>
      <c r="R25" s="392"/>
      <c r="S25" s="392"/>
      <c r="T25" s="392"/>
      <c r="U25" s="392"/>
      <c r="V25" s="393"/>
      <c r="W25" s="457"/>
      <c r="X25" s="448"/>
      <c r="Y25" s="449"/>
      <c r="Z25" s="388" t="s">
        <v>156</v>
      </c>
      <c r="AA25" s="389"/>
      <c r="AB25" s="389"/>
      <c r="AC25" s="389"/>
      <c r="AD25" s="389"/>
      <c r="AE25" s="389"/>
      <c r="AF25" s="389"/>
      <c r="AG25" s="390"/>
      <c r="AH25" s="391" t="s">
        <v>120</v>
      </c>
      <c r="AI25" s="392"/>
      <c r="AJ25" s="392"/>
      <c r="AK25" s="392"/>
      <c r="AL25" s="393"/>
      <c r="AM25" s="391" t="s">
        <v>120</v>
      </c>
      <c r="AN25" s="392"/>
      <c r="AO25" s="392"/>
      <c r="AP25" s="392"/>
      <c r="AQ25" s="392"/>
      <c r="AR25" s="393"/>
      <c r="AS25" s="391" t="s">
        <v>120</v>
      </c>
      <c r="AT25" s="392"/>
      <c r="AU25" s="392"/>
      <c r="AV25" s="392"/>
      <c r="AW25" s="392"/>
      <c r="AX25" s="394"/>
      <c r="AY25" s="407" t="s">
        <v>157</v>
      </c>
      <c r="AZ25" s="408"/>
      <c r="BA25" s="408"/>
      <c r="BB25" s="408"/>
      <c r="BC25" s="408"/>
      <c r="BD25" s="408"/>
      <c r="BE25" s="408"/>
      <c r="BF25" s="408"/>
      <c r="BG25" s="408"/>
      <c r="BH25" s="408"/>
      <c r="BI25" s="408"/>
      <c r="BJ25" s="408"/>
      <c r="BK25" s="408"/>
      <c r="BL25" s="408"/>
      <c r="BM25" s="409"/>
      <c r="BN25" s="410">
        <v>441838</v>
      </c>
      <c r="BO25" s="411"/>
      <c r="BP25" s="411"/>
      <c r="BQ25" s="411"/>
      <c r="BR25" s="411"/>
      <c r="BS25" s="411"/>
      <c r="BT25" s="411"/>
      <c r="BU25" s="412"/>
      <c r="BV25" s="410">
        <v>118349</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158</v>
      </c>
      <c r="F26" s="389"/>
      <c r="G26" s="389"/>
      <c r="H26" s="389"/>
      <c r="I26" s="389"/>
      <c r="J26" s="389"/>
      <c r="K26" s="390"/>
      <c r="L26" s="391">
        <v>1</v>
      </c>
      <c r="M26" s="392"/>
      <c r="N26" s="392"/>
      <c r="O26" s="392"/>
      <c r="P26" s="393"/>
      <c r="Q26" s="391">
        <v>5273</v>
      </c>
      <c r="R26" s="392"/>
      <c r="S26" s="392"/>
      <c r="T26" s="392"/>
      <c r="U26" s="392"/>
      <c r="V26" s="393"/>
      <c r="W26" s="457"/>
      <c r="X26" s="448"/>
      <c r="Y26" s="449"/>
      <c r="Z26" s="388" t="s">
        <v>159</v>
      </c>
      <c r="AA26" s="470"/>
      <c r="AB26" s="470"/>
      <c r="AC26" s="470"/>
      <c r="AD26" s="470"/>
      <c r="AE26" s="470"/>
      <c r="AF26" s="470"/>
      <c r="AG26" s="471"/>
      <c r="AH26" s="391" t="s">
        <v>120</v>
      </c>
      <c r="AI26" s="392"/>
      <c r="AJ26" s="392"/>
      <c r="AK26" s="392"/>
      <c r="AL26" s="393"/>
      <c r="AM26" s="391" t="s">
        <v>120</v>
      </c>
      <c r="AN26" s="392"/>
      <c r="AO26" s="392"/>
      <c r="AP26" s="392"/>
      <c r="AQ26" s="392"/>
      <c r="AR26" s="393"/>
      <c r="AS26" s="391" t="s">
        <v>120</v>
      </c>
      <c r="AT26" s="392"/>
      <c r="AU26" s="392"/>
      <c r="AV26" s="392"/>
      <c r="AW26" s="392"/>
      <c r="AX26" s="394"/>
      <c r="AY26" s="424" t="s">
        <v>160</v>
      </c>
      <c r="AZ26" s="425"/>
      <c r="BA26" s="425"/>
      <c r="BB26" s="425"/>
      <c r="BC26" s="425"/>
      <c r="BD26" s="425"/>
      <c r="BE26" s="425"/>
      <c r="BF26" s="425"/>
      <c r="BG26" s="425"/>
      <c r="BH26" s="425"/>
      <c r="BI26" s="425"/>
      <c r="BJ26" s="425"/>
      <c r="BK26" s="425"/>
      <c r="BL26" s="425"/>
      <c r="BM26" s="426"/>
      <c r="BN26" s="415" t="s">
        <v>120</v>
      </c>
      <c r="BO26" s="416"/>
      <c r="BP26" s="416"/>
      <c r="BQ26" s="416"/>
      <c r="BR26" s="416"/>
      <c r="BS26" s="416"/>
      <c r="BT26" s="416"/>
      <c r="BU26" s="417"/>
      <c r="BV26" s="415" t="s">
        <v>120</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161</v>
      </c>
      <c r="F27" s="389"/>
      <c r="G27" s="389"/>
      <c r="H27" s="389"/>
      <c r="I27" s="389"/>
      <c r="J27" s="389"/>
      <c r="K27" s="390"/>
      <c r="L27" s="391">
        <v>1</v>
      </c>
      <c r="M27" s="392"/>
      <c r="N27" s="392"/>
      <c r="O27" s="392"/>
      <c r="P27" s="393"/>
      <c r="Q27" s="391">
        <v>2968</v>
      </c>
      <c r="R27" s="392"/>
      <c r="S27" s="392"/>
      <c r="T27" s="392"/>
      <c r="U27" s="392"/>
      <c r="V27" s="393"/>
      <c r="W27" s="457"/>
      <c r="X27" s="448"/>
      <c r="Y27" s="449"/>
      <c r="Z27" s="388" t="s">
        <v>162</v>
      </c>
      <c r="AA27" s="389"/>
      <c r="AB27" s="389"/>
      <c r="AC27" s="389"/>
      <c r="AD27" s="389"/>
      <c r="AE27" s="389"/>
      <c r="AF27" s="389"/>
      <c r="AG27" s="390"/>
      <c r="AH27" s="391">
        <v>4</v>
      </c>
      <c r="AI27" s="392"/>
      <c r="AJ27" s="392"/>
      <c r="AK27" s="392"/>
      <c r="AL27" s="393"/>
      <c r="AM27" s="391">
        <v>9208</v>
      </c>
      <c r="AN27" s="392"/>
      <c r="AO27" s="392"/>
      <c r="AP27" s="392"/>
      <c r="AQ27" s="392"/>
      <c r="AR27" s="393"/>
      <c r="AS27" s="391">
        <v>2302</v>
      </c>
      <c r="AT27" s="392"/>
      <c r="AU27" s="392"/>
      <c r="AV27" s="392"/>
      <c r="AW27" s="392"/>
      <c r="AX27" s="394"/>
      <c r="AY27" s="421" t="s">
        <v>163</v>
      </c>
      <c r="AZ27" s="422"/>
      <c r="BA27" s="422"/>
      <c r="BB27" s="422"/>
      <c r="BC27" s="422"/>
      <c r="BD27" s="422"/>
      <c r="BE27" s="422"/>
      <c r="BF27" s="422"/>
      <c r="BG27" s="422"/>
      <c r="BH27" s="422"/>
      <c r="BI27" s="422"/>
      <c r="BJ27" s="422"/>
      <c r="BK27" s="422"/>
      <c r="BL27" s="422"/>
      <c r="BM27" s="423"/>
      <c r="BN27" s="418" t="s">
        <v>120</v>
      </c>
      <c r="BO27" s="419"/>
      <c r="BP27" s="419"/>
      <c r="BQ27" s="419"/>
      <c r="BR27" s="419"/>
      <c r="BS27" s="419"/>
      <c r="BT27" s="419"/>
      <c r="BU27" s="420"/>
      <c r="BV27" s="418">
        <v>25000</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164</v>
      </c>
      <c r="F28" s="389"/>
      <c r="G28" s="389"/>
      <c r="H28" s="389"/>
      <c r="I28" s="389"/>
      <c r="J28" s="389"/>
      <c r="K28" s="390"/>
      <c r="L28" s="391">
        <v>1</v>
      </c>
      <c r="M28" s="392"/>
      <c r="N28" s="392"/>
      <c r="O28" s="392"/>
      <c r="P28" s="393"/>
      <c r="Q28" s="391">
        <v>2449</v>
      </c>
      <c r="R28" s="392"/>
      <c r="S28" s="392"/>
      <c r="T28" s="392"/>
      <c r="U28" s="392"/>
      <c r="V28" s="393"/>
      <c r="W28" s="457"/>
      <c r="X28" s="448"/>
      <c r="Y28" s="449"/>
      <c r="Z28" s="388" t="s">
        <v>165</v>
      </c>
      <c r="AA28" s="389"/>
      <c r="AB28" s="389"/>
      <c r="AC28" s="389"/>
      <c r="AD28" s="389"/>
      <c r="AE28" s="389"/>
      <c r="AF28" s="389"/>
      <c r="AG28" s="390"/>
      <c r="AH28" s="391" t="s">
        <v>120</v>
      </c>
      <c r="AI28" s="392"/>
      <c r="AJ28" s="392"/>
      <c r="AK28" s="392"/>
      <c r="AL28" s="393"/>
      <c r="AM28" s="391" t="s">
        <v>120</v>
      </c>
      <c r="AN28" s="392"/>
      <c r="AO28" s="392"/>
      <c r="AP28" s="392"/>
      <c r="AQ28" s="392"/>
      <c r="AR28" s="393"/>
      <c r="AS28" s="391" t="s">
        <v>120</v>
      </c>
      <c r="AT28" s="392"/>
      <c r="AU28" s="392"/>
      <c r="AV28" s="392"/>
      <c r="AW28" s="392"/>
      <c r="AX28" s="394"/>
      <c r="AY28" s="398" t="s">
        <v>166</v>
      </c>
      <c r="AZ28" s="399"/>
      <c r="BA28" s="399"/>
      <c r="BB28" s="400"/>
      <c r="BC28" s="407" t="s">
        <v>167</v>
      </c>
      <c r="BD28" s="408"/>
      <c r="BE28" s="408"/>
      <c r="BF28" s="408"/>
      <c r="BG28" s="408"/>
      <c r="BH28" s="408"/>
      <c r="BI28" s="408"/>
      <c r="BJ28" s="408"/>
      <c r="BK28" s="408"/>
      <c r="BL28" s="408"/>
      <c r="BM28" s="409"/>
      <c r="BN28" s="410">
        <v>1513646</v>
      </c>
      <c r="BO28" s="411"/>
      <c r="BP28" s="411"/>
      <c r="BQ28" s="411"/>
      <c r="BR28" s="411"/>
      <c r="BS28" s="411"/>
      <c r="BT28" s="411"/>
      <c r="BU28" s="412"/>
      <c r="BV28" s="410">
        <v>1479056</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168</v>
      </c>
      <c r="F29" s="389"/>
      <c r="G29" s="389"/>
      <c r="H29" s="389"/>
      <c r="I29" s="389"/>
      <c r="J29" s="389"/>
      <c r="K29" s="390"/>
      <c r="L29" s="391">
        <v>9</v>
      </c>
      <c r="M29" s="392"/>
      <c r="N29" s="392"/>
      <c r="O29" s="392"/>
      <c r="P29" s="393"/>
      <c r="Q29" s="391">
        <v>2226</v>
      </c>
      <c r="R29" s="392"/>
      <c r="S29" s="392"/>
      <c r="T29" s="392"/>
      <c r="U29" s="392"/>
      <c r="V29" s="393"/>
      <c r="W29" s="458"/>
      <c r="X29" s="459"/>
      <c r="Y29" s="460"/>
      <c r="Z29" s="388" t="s">
        <v>169</v>
      </c>
      <c r="AA29" s="389"/>
      <c r="AB29" s="389"/>
      <c r="AC29" s="389"/>
      <c r="AD29" s="389"/>
      <c r="AE29" s="389"/>
      <c r="AF29" s="389"/>
      <c r="AG29" s="390"/>
      <c r="AH29" s="391">
        <v>75</v>
      </c>
      <c r="AI29" s="392"/>
      <c r="AJ29" s="392"/>
      <c r="AK29" s="392"/>
      <c r="AL29" s="393"/>
      <c r="AM29" s="391">
        <v>208008</v>
      </c>
      <c r="AN29" s="392"/>
      <c r="AO29" s="392"/>
      <c r="AP29" s="392"/>
      <c r="AQ29" s="392"/>
      <c r="AR29" s="393"/>
      <c r="AS29" s="391">
        <v>2773</v>
      </c>
      <c r="AT29" s="392"/>
      <c r="AU29" s="392"/>
      <c r="AV29" s="392"/>
      <c r="AW29" s="392"/>
      <c r="AX29" s="394"/>
      <c r="AY29" s="401"/>
      <c r="AZ29" s="402"/>
      <c r="BA29" s="402"/>
      <c r="BB29" s="403"/>
      <c r="BC29" s="395" t="s">
        <v>170</v>
      </c>
      <c r="BD29" s="396"/>
      <c r="BE29" s="396"/>
      <c r="BF29" s="396"/>
      <c r="BG29" s="396"/>
      <c r="BH29" s="396"/>
      <c r="BI29" s="396"/>
      <c r="BJ29" s="396"/>
      <c r="BK29" s="396"/>
      <c r="BL29" s="396"/>
      <c r="BM29" s="397"/>
      <c r="BN29" s="415">
        <v>51425</v>
      </c>
      <c r="BO29" s="416"/>
      <c r="BP29" s="416"/>
      <c r="BQ29" s="416"/>
      <c r="BR29" s="416"/>
      <c r="BS29" s="416"/>
      <c r="BT29" s="416"/>
      <c r="BU29" s="417"/>
      <c r="BV29" s="415">
        <v>51409</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171</v>
      </c>
      <c r="X30" s="468"/>
      <c r="Y30" s="468"/>
      <c r="Z30" s="468"/>
      <c r="AA30" s="468"/>
      <c r="AB30" s="468"/>
      <c r="AC30" s="468"/>
      <c r="AD30" s="468"/>
      <c r="AE30" s="468"/>
      <c r="AF30" s="468"/>
      <c r="AG30" s="469"/>
      <c r="AH30" s="379">
        <v>93.2</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172</v>
      </c>
      <c r="BD30" s="383"/>
      <c r="BE30" s="383"/>
      <c r="BF30" s="383"/>
      <c r="BG30" s="383"/>
      <c r="BH30" s="383"/>
      <c r="BI30" s="383"/>
      <c r="BJ30" s="383"/>
      <c r="BK30" s="383"/>
      <c r="BL30" s="383"/>
      <c r="BM30" s="384"/>
      <c r="BN30" s="418">
        <v>371791</v>
      </c>
      <c r="BO30" s="419"/>
      <c r="BP30" s="419"/>
      <c r="BQ30" s="419"/>
      <c r="BR30" s="419"/>
      <c r="BS30" s="419"/>
      <c r="BT30" s="419"/>
      <c r="BU30" s="420"/>
      <c r="BV30" s="418">
        <v>356055</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179</v>
      </c>
      <c r="D33" s="378"/>
      <c r="E33" s="377" t="s">
        <v>180</v>
      </c>
      <c r="F33" s="377"/>
      <c r="G33" s="377"/>
      <c r="H33" s="377"/>
      <c r="I33" s="377"/>
      <c r="J33" s="377"/>
      <c r="K33" s="377"/>
      <c r="L33" s="377"/>
      <c r="M33" s="377"/>
      <c r="N33" s="377"/>
      <c r="O33" s="377"/>
      <c r="P33" s="377"/>
      <c r="Q33" s="377"/>
      <c r="R33" s="377"/>
      <c r="S33" s="377"/>
      <c r="T33" s="169"/>
      <c r="U33" s="378" t="s">
        <v>179</v>
      </c>
      <c r="V33" s="378"/>
      <c r="W33" s="377" t="s">
        <v>180</v>
      </c>
      <c r="X33" s="377"/>
      <c r="Y33" s="377"/>
      <c r="Z33" s="377"/>
      <c r="AA33" s="377"/>
      <c r="AB33" s="377"/>
      <c r="AC33" s="377"/>
      <c r="AD33" s="377"/>
      <c r="AE33" s="377"/>
      <c r="AF33" s="377"/>
      <c r="AG33" s="377"/>
      <c r="AH33" s="377"/>
      <c r="AI33" s="377"/>
      <c r="AJ33" s="377"/>
      <c r="AK33" s="377"/>
      <c r="AL33" s="169"/>
      <c r="AM33" s="378" t="s">
        <v>179</v>
      </c>
      <c r="AN33" s="378"/>
      <c r="AO33" s="377" t="s">
        <v>180</v>
      </c>
      <c r="AP33" s="377"/>
      <c r="AQ33" s="377"/>
      <c r="AR33" s="377"/>
      <c r="AS33" s="377"/>
      <c r="AT33" s="377"/>
      <c r="AU33" s="377"/>
      <c r="AV33" s="377"/>
      <c r="AW33" s="377"/>
      <c r="AX33" s="377"/>
      <c r="AY33" s="377"/>
      <c r="AZ33" s="377"/>
      <c r="BA33" s="377"/>
      <c r="BB33" s="377"/>
      <c r="BC33" s="377"/>
      <c r="BD33" s="170"/>
      <c r="BE33" s="377" t="s">
        <v>181</v>
      </c>
      <c r="BF33" s="377"/>
      <c r="BG33" s="377" t="s">
        <v>182</v>
      </c>
      <c r="BH33" s="377"/>
      <c r="BI33" s="377"/>
      <c r="BJ33" s="377"/>
      <c r="BK33" s="377"/>
      <c r="BL33" s="377"/>
      <c r="BM33" s="377"/>
      <c r="BN33" s="377"/>
      <c r="BO33" s="377"/>
      <c r="BP33" s="377"/>
      <c r="BQ33" s="377"/>
      <c r="BR33" s="377"/>
      <c r="BS33" s="377"/>
      <c r="BT33" s="377"/>
      <c r="BU33" s="377"/>
      <c r="BV33" s="170"/>
      <c r="BW33" s="378" t="s">
        <v>181</v>
      </c>
      <c r="BX33" s="378"/>
      <c r="BY33" s="377" t="s">
        <v>183</v>
      </c>
      <c r="BZ33" s="377"/>
      <c r="CA33" s="377"/>
      <c r="CB33" s="377"/>
      <c r="CC33" s="377"/>
      <c r="CD33" s="377"/>
      <c r="CE33" s="377"/>
      <c r="CF33" s="377"/>
      <c r="CG33" s="377"/>
      <c r="CH33" s="377"/>
      <c r="CI33" s="377"/>
      <c r="CJ33" s="377"/>
      <c r="CK33" s="377"/>
      <c r="CL33" s="377"/>
      <c r="CM33" s="377"/>
      <c r="CN33" s="169"/>
      <c r="CO33" s="378" t="s">
        <v>179</v>
      </c>
      <c r="CP33" s="378"/>
      <c r="CQ33" s="377" t="s">
        <v>184</v>
      </c>
      <c r="CR33" s="377"/>
      <c r="CS33" s="377"/>
      <c r="CT33" s="377"/>
      <c r="CU33" s="377"/>
      <c r="CV33" s="377"/>
      <c r="CW33" s="377"/>
      <c r="CX33" s="377"/>
      <c r="CY33" s="377"/>
      <c r="CZ33" s="377"/>
      <c r="DA33" s="377"/>
      <c r="DB33" s="377"/>
      <c r="DC33" s="377"/>
      <c r="DD33" s="377"/>
      <c r="DE33" s="377"/>
      <c r="DF33" s="169"/>
      <c r="DG33" s="377" t="s">
        <v>185</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3</v>
      </c>
      <c r="V34" s="375"/>
      <c r="W34" s="374" t="str">
        <f>IF('各会計、関係団体の財政状況及び健全化判断比率'!B28="","",'各会計、関係団体の財政状況及び健全化判断比率'!B28)</f>
        <v>国民健康保険特別会計</v>
      </c>
      <c r="X34" s="374"/>
      <c r="Y34" s="374"/>
      <c r="Z34" s="374"/>
      <c r="AA34" s="374"/>
      <c r="AB34" s="374"/>
      <c r="AC34" s="374"/>
      <c r="AD34" s="374"/>
      <c r="AE34" s="374"/>
      <c r="AF34" s="374"/>
      <c r="AG34" s="374"/>
      <c r="AH34" s="374"/>
      <c r="AI34" s="374"/>
      <c r="AJ34" s="374"/>
      <c r="AK34" s="374"/>
      <c r="AL34" s="167"/>
      <c r="AM34" s="375" t="str">
        <f>IF(AO34="","",MAX(C34:D43,U34:V43)+1)</f>
        <v/>
      </c>
      <c r="AN34" s="375"/>
      <c r="AO34" s="374"/>
      <c r="AP34" s="374"/>
      <c r="AQ34" s="374"/>
      <c r="AR34" s="374"/>
      <c r="AS34" s="374"/>
      <c r="AT34" s="374"/>
      <c r="AU34" s="374"/>
      <c r="AV34" s="374"/>
      <c r="AW34" s="374"/>
      <c r="AX34" s="374"/>
      <c r="AY34" s="374"/>
      <c r="AZ34" s="374"/>
      <c r="BA34" s="374"/>
      <c r="BB34" s="374"/>
      <c r="BC34" s="374"/>
      <c r="BD34" s="167"/>
      <c r="BE34" s="375">
        <f>IF(BG34="","",MAX(C34:D43,U34:V43,AM34:AN43)+1)</f>
        <v>6</v>
      </c>
      <c r="BF34" s="375"/>
      <c r="BG34" s="374" t="str">
        <f>IF('各会計、関係団体の財政状況及び健全化判断比率'!B31="","",'各会計、関係団体の財政状況及び健全化判断比率'!B31)</f>
        <v>公共下水道事業特別会計</v>
      </c>
      <c r="BH34" s="374"/>
      <c r="BI34" s="374"/>
      <c r="BJ34" s="374"/>
      <c r="BK34" s="374"/>
      <c r="BL34" s="374"/>
      <c r="BM34" s="374"/>
      <c r="BN34" s="374"/>
      <c r="BO34" s="374"/>
      <c r="BP34" s="374"/>
      <c r="BQ34" s="374"/>
      <c r="BR34" s="374"/>
      <c r="BS34" s="374"/>
      <c r="BT34" s="374"/>
      <c r="BU34" s="374"/>
      <c r="BV34" s="167"/>
      <c r="BW34" s="375">
        <f>IF(BY34="","",MAX(C34:D43,U34:V43,AM34:AN43,BE34:BF43)+1)</f>
        <v>8</v>
      </c>
      <c r="BX34" s="375"/>
      <c r="BY34" s="374" t="str">
        <f>IF('各会計、関係団体の財政状況及び健全化判断比率'!B68="","",'各会計、関係団体の財政状況及び健全化判断比率'!B68)</f>
        <v>熊本県市町村総合事務組合</v>
      </c>
      <c r="BZ34" s="374"/>
      <c r="CA34" s="374"/>
      <c r="CB34" s="374"/>
      <c r="CC34" s="374"/>
      <c r="CD34" s="374"/>
      <c r="CE34" s="374"/>
      <c r="CF34" s="374"/>
      <c r="CG34" s="374"/>
      <c r="CH34" s="374"/>
      <c r="CI34" s="374"/>
      <c r="CJ34" s="374"/>
      <c r="CK34" s="374"/>
      <c r="CL34" s="374"/>
      <c r="CM34" s="374"/>
      <c r="CN34" s="167"/>
      <c r="CO34" s="375" t="str">
        <f>IF(CQ34="","",MAX(C34:D43,U34:V43,AM34:AN43,BE34:BF43,BW34:BX43)+1)</f>
        <v/>
      </c>
      <c r="CP34" s="375"/>
      <c r="CQ34" s="374" t="str">
        <f>IF('各会計、関係団体の財政状況及び健全化判断比率'!BS7="","",'各会計、関係団体の財政状況及び健全化判断比率'!BS7)</f>
        <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x14ac:dyDescent="0.15">
      <c r="A35" s="140"/>
      <c r="B35" s="166"/>
      <c r="C35" s="375">
        <f>IF(E35="","",C34+1)</f>
        <v>2</v>
      </c>
      <c r="D35" s="375"/>
      <c r="E35" s="374" t="str">
        <f>IF('各会計、関係団体の財政状況及び健全化判断比率'!B8="","",'各会計、関係団体の財政状況及び健全化判断比率'!B8)</f>
        <v>住宅新築資金等貸付特別会計</v>
      </c>
      <c r="F35" s="374"/>
      <c r="G35" s="374"/>
      <c r="H35" s="374"/>
      <c r="I35" s="374"/>
      <c r="J35" s="374"/>
      <c r="K35" s="374"/>
      <c r="L35" s="374"/>
      <c r="M35" s="374"/>
      <c r="N35" s="374"/>
      <c r="O35" s="374"/>
      <c r="P35" s="374"/>
      <c r="Q35" s="374"/>
      <c r="R35" s="374"/>
      <c r="S35" s="374"/>
      <c r="T35" s="167"/>
      <c r="U35" s="375">
        <f>IF(W35="","",U34+1)</f>
        <v>4</v>
      </c>
      <c r="V35" s="375"/>
      <c r="W35" s="374" t="str">
        <f>IF('各会計、関係団体の財政状況及び健全化判断比率'!B29="","",'各会計、関係団体の財政状況及び健全化判断比率'!B29)</f>
        <v>介護保険特別会計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f t="shared" ref="BE35:BE43" si="1">IF(BG35="","",BE34+1)</f>
        <v>7</v>
      </c>
      <c r="BF35" s="375"/>
      <c r="BG35" s="374" t="str">
        <f>IF('各会計、関係団体の財政状況及び健全化判断比率'!B32="","",'各会計、関係団体の財政状況及び健全化判断比率'!B32)</f>
        <v>簡易水道事業特別会計</v>
      </c>
      <c r="BH35" s="374"/>
      <c r="BI35" s="374"/>
      <c r="BJ35" s="374"/>
      <c r="BK35" s="374"/>
      <c r="BL35" s="374"/>
      <c r="BM35" s="374"/>
      <c r="BN35" s="374"/>
      <c r="BO35" s="374"/>
      <c r="BP35" s="374"/>
      <c r="BQ35" s="374"/>
      <c r="BR35" s="374"/>
      <c r="BS35" s="374"/>
      <c r="BT35" s="374"/>
      <c r="BU35" s="374"/>
      <c r="BV35" s="167"/>
      <c r="BW35" s="375">
        <f t="shared" ref="BW35:BW43" si="2">IF(BY35="","",BW34+1)</f>
        <v>9</v>
      </c>
      <c r="BX35" s="375"/>
      <c r="BY35" s="374" t="str">
        <f>IF('各会計、関係団体の財政状況及び健全化判断比率'!B69="","",'各会計、関係団体の財政状況及び健全化判断比率'!B69)</f>
        <v>御船地区衛生施設組合</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5</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10</v>
      </c>
      <c r="BX36" s="375"/>
      <c r="BY36" s="374" t="str">
        <f>IF('各会計、関係団体の財政状況及び健全化判断比率'!B70="","",'各会計、関係団体の財政状況及び健全化判断比率'!B70)</f>
        <v>益城、嘉島、西原環境衛生施設組合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11</v>
      </c>
      <c r="BX37" s="375"/>
      <c r="BY37" s="374" t="str">
        <f>IF('各会計、関係団体の財政状況及び健全化判断比率'!B71="","",'各会計、関係団体の財政状況及び健全化判断比率'!B71)</f>
        <v>上益城消防組合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12</v>
      </c>
      <c r="BX38" s="375"/>
      <c r="BY38" s="374" t="str">
        <f>IF('各会計、関係団体の財政状況及び健全化判断比率'!B72="","",'各会計、関係団体の財政状況及び健全化判断比率'!B72)</f>
        <v>上益城広域連合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13</v>
      </c>
      <c r="BX39" s="375"/>
      <c r="BY39" s="374" t="str">
        <f>IF('各会計、関係団体の財政状況及び健全化判断比率'!B73="","",'各会計、関係団体の財政状況及び健全化判断比率'!B73)</f>
        <v>熊本県後期高齢者医療広域連合（一般会計）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f t="shared" si="2"/>
        <v>14</v>
      </c>
      <c r="BX40" s="375"/>
      <c r="BY40" s="374" t="str">
        <f>IF('各会計、関係団体の財政状況及び健全化判断比率'!B74="","",'各会計、関係団体の財政状況及び健全化判断比率'!B74)</f>
        <v>熊本県後期高齢者医療広域連合（後期高齢者医療特別会計）</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190</v>
      </c>
    </row>
    <row r="50" spans="5:5" x14ac:dyDescent="0.15">
      <c r="E50" s="141" t="s">
        <v>191</v>
      </c>
    </row>
    <row r="51" spans="5:5" x14ac:dyDescent="0.15">
      <c r="E51" s="141" t="s">
        <v>192</v>
      </c>
    </row>
    <row r="52" spans="5:5" x14ac:dyDescent="0.15">
      <c r="E52" s="141" t="s">
        <v>193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515</v>
      </c>
      <c r="G33" s="29" t="s">
        <v>516</v>
      </c>
      <c r="H33" s="29" t="s">
        <v>517</v>
      </c>
      <c r="I33" s="29" t="s">
        <v>518</v>
      </c>
      <c r="J33" s="30" t="s">
        <v>519</v>
      </c>
      <c r="K33" s="22"/>
      <c r="L33" s="22"/>
      <c r="M33" s="22"/>
      <c r="N33" s="22"/>
      <c r="O33" s="22"/>
      <c r="P33" s="22"/>
    </row>
    <row r="34" spans="1:16" ht="39" customHeight="1" x14ac:dyDescent="0.15">
      <c r="A34" s="22"/>
      <c r="B34" s="31"/>
      <c r="C34" s="1187" t="s">
        <v>521</v>
      </c>
      <c r="D34" s="1187"/>
      <c r="E34" s="1188"/>
      <c r="F34" s="32">
        <v>10.09</v>
      </c>
      <c r="G34" s="33">
        <v>14.17</v>
      </c>
      <c r="H34" s="33">
        <v>11.98</v>
      </c>
      <c r="I34" s="33">
        <v>12.19</v>
      </c>
      <c r="J34" s="34">
        <v>11.68</v>
      </c>
      <c r="K34" s="22"/>
      <c r="L34" s="22"/>
      <c r="M34" s="22"/>
      <c r="N34" s="22"/>
      <c r="O34" s="22"/>
      <c r="P34" s="22"/>
    </row>
    <row r="35" spans="1:16" ht="39" customHeight="1" x14ac:dyDescent="0.15">
      <c r="A35" s="22"/>
      <c r="B35" s="35"/>
      <c r="C35" s="1181" t="s">
        <v>522</v>
      </c>
      <c r="D35" s="1182"/>
      <c r="E35" s="1183"/>
      <c r="F35" s="36">
        <v>1.27</v>
      </c>
      <c r="G35" s="37">
        <v>4.41</v>
      </c>
      <c r="H35" s="37">
        <v>4.4800000000000004</v>
      </c>
      <c r="I35" s="37">
        <v>4.05</v>
      </c>
      <c r="J35" s="38">
        <v>4.8600000000000003</v>
      </c>
      <c r="K35" s="22"/>
      <c r="L35" s="22"/>
      <c r="M35" s="22"/>
      <c r="N35" s="22"/>
      <c r="O35" s="22"/>
      <c r="P35" s="22"/>
    </row>
    <row r="36" spans="1:16" ht="39" customHeight="1" x14ac:dyDescent="0.15">
      <c r="A36" s="22"/>
      <c r="B36" s="35"/>
      <c r="C36" s="1181" t="s">
        <v>523</v>
      </c>
      <c r="D36" s="1182"/>
      <c r="E36" s="1183"/>
      <c r="F36" s="36">
        <v>1.94</v>
      </c>
      <c r="G36" s="37">
        <v>2.35</v>
      </c>
      <c r="H36" s="37">
        <v>2.0099999999999998</v>
      </c>
      <c r="I36" s="37">
        <v>2.09</v>
      </c>
      <c r="J36" s="38">
        <v>1.41</v>
      </c>
      <c r="K36" s="22"/>
      <c r="L36" s="22"/>
      <c r="M36" s="22"/>
      <c r="N36" s="22"/>
      <c r="O36" s="22"/>
      <c r="P36" s="22"/>
    </row>
    <row r="37" spans="1:16" ht="39" customHeight="1" x14ac:dyDescent="0.15">
      <c r="A37" s="22"/>
      <c r="B37" s="35"/>
      <c r="C37" s="1181" t="s">
        <v>524</v>
      </c>
      <c r="D37" s="1182"/>
      <c r="E37" s="1183"/>
      <c r="F37" s="36">
        <v>0.9</v>
      </c>
      <c r="G37" s="37">
        <v>1.29</v>
      </c>
      <c r="H37" s="37">
        <v>0.75</v>
      </c>
      <c r="I37" s="37">
        <v>1.04</v>
      </c>
      <c r="J37" s="38">
        <v>0.8</v>
      </c>
      <c r="K37" s="22"/>
      <c r="L37" s="22"/>
      <c r="M37" s="22"/>
      <c r="N37" s="22"/>
      <c r="O37" s="22"/>
      <c r="P37" s="22"/>
    </row>
    <row r="38" spans="1:16" ht="39" customHeight="1" x14ac:dyDescent="0.15">
      <c r="A38" s="22"/>
      <c r="B38" s="35"/>
      <c r="C38" s="1181" t="s">
        <v>525</v>
      </c>
      <c r="D38" s="1182"/>
      <c r="E38" s="1183"/>
      <c r="F38" s="36">
        <v>0.14000000000000001</v>
      </c>
      <c r="G38" s="37">
        <v>0.05</v>
      </c>
      <c r="H38" s="37">
        <v>0.1</v>
      </c>
      <c r="I38" s="37">
        <v>0.09</v>
      </c>
      <c r="J38" s="38">
        <v>7.0000000000000007E-2</v>
      </c>
      <c r="K38" s="22"/>
      <c r="L38" s="22"/>
      <c r="M38" s="22"/>
      <c r="N38" s="22"/>
      <c r="O38" s="22"/>
      <c r="P38" s="22"/>
    </row>
    <row r="39" spans="1:16" ht="39" customHeight="1" x14ac:dyDescent="0.15">
      <c r="A39" s="22"/>
      <c r="B39" s="35"/>
      <c r="C39" s="1181" t="s">
        <v>526</v>
      </c>
      <c r="D39" s="1182"/>
      <c r="E39" s="1183"/>
      <c r="F39" s="36" t="s">
        <v>475</v>
      </c>
      <c r="G39" s="37" t="s">
        <v>475</v>
      </c>
      <c r="H39" s="37">
        <v>0.03</v>
      </c>
      <c r="I39" s="37">
        <v>0.03</v>
      </c>
      <c r="J39" s="38">
        <v>0.03</v>
      </c>
      <c r="K39" s="22"/>
      <c r="L39" s="22"/>
      <c r="M39" s="22"/>
      <c r="N39" s="22"/>
      <c r="O39" s="22"/>
      <c r="P39" s="22"/>
    </row>
    <row r="40" spans="1:16" ht="39" customHeight="1" x14ac:dyDescent="0.15">
      <c r="A40" s="22"/>
      <c r="B40" s="35"/>
      <c r="C40" s="1181" t="s">
        <v>527</v>
      </c>
      <c r="D40" s="1182"/>
      <c r="E40" s="1183"/>
      <c r="F40" s="36">
        <v>0</v>
      </c>
      <c r="G40" s="37">
        <v>0</v>
      </c>
      <c r="H40" s="37">
        <v>0</v>
      </c>
      <c r="I40" s="37">
        <v>0</v>
      </c>
      <c r="J40" s="38">
        <v>0.01</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528</v>
      </c>
      <c r="D42" s="1182"/>
      <c r="E42" s="1183"/>
      <c r="F42" s="36" t="s">
        <v>475</v>
      </c>
      <c r="G42" s="37" t="s">
        <v>475</v>
      </c>
      <c r="H42" s="37" t="s">
        <v>475</v>
      </c>
      <c r="I42" s="37" t="s">
        <v>475</v>
      </c>
      <c r="J42" s="38" t="s">
        <v>475</v>
      </c>
      <c r="K42" s="22"/>
      <c r="L42" s="22"/>
      <c r="M42" s="22"/>
      <c r="N42" s="22"/>
      <c r="O42" s="22"/>
      <c r="P42" s="22"/>
    </row>
    <row r="43" spans="1:16" ht="39" customHeight="1" thickBot="1" x14ac:dyDescent="0.2">
      <c r="A43" s="22"/>
      <c r="B43" s="40"/>
      <c r="C43" s="1184" t="s">
        <v>529</v>
      </c>
      <c r="D43" s="1185"/>
      <c r="E43" s="1186"/>
      <c r="F43" s="41" t="s">
        <v>475</v>
      </c>
      <c r="G43" s="42" t="s">
        <v>475</v>
      </c>
      <c r="H43" s="42" t="s">
        <v>475</v>
      </c>
      <c r="I43" s="42" t="s">
        <v>475</v>
      </c>
      <c r="J43" s="43" t="s">
        <v>475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515</v>
      </c>
      <c r="L44" s="56" t="s">
        <v>516</v>
      </c>
      <c r="M44" s="56" t="s">
        <v>517</v>
      </c>
      <c r="N44" s="56" t="s">
        <v>518</v>
      </c>
      <c r="O44" s="57" t="s">
        <v>519</v>
      </c>
      <c r="P44" s="48"/>
      <c r="Q44" s="48"/>
      <c r="R44" s="48"/>
      <c r="S44" s="48"/>
      <c r="T44" s="48"/>
      <c r="U44" s="48"/>
    </row>
    <row r="45" spans="1:21" ht="30.75" customHeight="1" x14ac:dyDescent="0.15">
      <c r="A45" s="48"/>
      <c r="B45" s="1197" t="s">
        <v>11</v>
      </c>
      <c r="C45" s="1198"/>
      <c r="D45" s="58"/>
      <c r="E45" s="1203" t="s">
        <v>12</v>
      </c>
      <c r="F45" s="1203"/>
      <c r="G45" s="1203"/>
      <c r="H45" s="1203"/>
      <c r="I45" s="1203"/>
      <c r="J45" s="1204"/>
      <c r="K45" s="59">
        <v>250</v>
      </c>
      <c r="L45" s="60">
        <v>266</v>
      </c>
      <c r="M45" s="60">
        <v>296</v>
      </c>
      <c r="N45" s="60">
        <v>300</v>
      </c>
      <c r="O45" s="61">
        <v>316</v>
      </c>
      <c r="P45" s="48"/>
      <c r="Q45" s="48"/>
      <c r="R45" s="48"/>
      <c r="S45" s="48"/>
      <c r="T45" s="48"/>
      <c r="U45" s="48"/>
    </row>
    <row r="46" spans="1:21" ht="30.75" customHeight="1" x14ac:dyDescent="0.15">
      <c r="A46" s="48"/>
      <c r="B46" s="1199"/>
      <c r="C46" s="1200"/>
      <c r="D46" s="62"/>
      <c r="E46" s="1191" t="s">
        <v>13</v>
      </c>
      <c r="F46" s="1191"/>
      <c r="G46" s="1191"/>
      <c r="H46" s="1191"/>
      <c r="I46" s="1191"/>
      <c r="J46" s="1192"/>
      <c r="K46" s="63" t="s">
        <v>475</v>
      </c>
      <c r="L46" s="64" t="s">
        <v>475</v>
      </c>
      <c r="M46" s="64" t="s">
        <v>475</v>
      </c>
      <c r="N46" s="64" t="s">
        <v>475</v>
      </c>
      <c r="O46" s="65" t="s">
        <v>475</v>
      </c>
      <c r="P46" s="48"/>
      <c r="Q46" s="48"/>
      <c r="R46" s="48"/>
      <c r="S46" s="48"/>
      <c r="T46" s="48"/>
      <c r="U46" s="48"/>
    </row>
    <row r="47" spans="1:21" ht="30.75" customHeight="1" x14ac:dyDescent="0.15">
      <c r="A47" s="48"/>
      <c r="B47" s="1199"/>
      <c r="C47" s="1200"/>
      <c r="D47" s="62"/>
      <c r="E47" s="1191" t="s">
        <v>14</v>
      </c>
      <c r="F47" s="1191"/>
      <c r="G47" s="1191"/>
      <c r="H47" s="1191"/>
      <c r="I47" s="1191"/>
      <c r="J47" s="1192"/>
      <c r="K47" s="63" t="s">
        <v>475</v>
      </c>
      <c r="L47" s="64" t="s">
        <v>475</v>
      </c>
      <c r="M47" s="64" t="s">
        <v>475</v>
      </c>
      <c r="N47" s="64" t="s">
        <v>475</v>
      </c>
      <c r="O47" s="65" t="s">
        <v>475</v>
      </c>
      <c r="P47" s="48"/>
      <c r="Q47" s="48"/>
      <c r="R47" s="48"/>
      <c r="S47" s="48"/>
      <c r="T47" s="48"/>
      <c r="U47" s="48"/>
    </row>
    <row r="48" spans="1:21" ht="30.75" customHeight="1" x14ac:dyDescent="0.15">
      <c r="A48" s="48"/>
      <c r="B48" s="1199"/>
      <c r="C48" s="1200"/>
      <c r="D48" s="62"/>
      <c r="E48" s="1191" t="s">
        <v>15</v>
      </c>
      <c r="F48" s="1191"/>
      <c r="G48" s="1191"/>
      <c r="H48" s="1191"/>
      <c r="I48" s="1191"/>
      <c r="J48" s="1192"/>
      <c r="K48" s="63">
        <v>80</v>
      </c>
      <c r="L48" s="64">
        <v>92</v>
      </c>
      <c r="M48" s="64">
        <v>83</v>
      </c>
      <c r="N48" s="64">
        <v>90</v>
      </c>
      <c r="O48" s="65">
        <v>123</v>
      </c>
      <c r="P48" s="48"/>
      <c r="Q48" s="48"/>
      <c r="R48" s="48"/>
      <c r="S48" s="48"/>
      <c r="T48" s="48"/>
      <c r="U48" s="48"/>
    </row>
    <row r="49" spans="1:21" ht="30.75" customHeight="1" x14ac:dyDescent="0.15">
      <c r="A49" s="48"/>
      <c r="B49" s="1199"/>
      <c r="C49" s="1200"/>
      <c r="D49" s="62"/>
      <c r="E49" s="1191" t="s">
        <v>16</v>
      </c>
      <c r="F49" s="1191"/>
      <c r="G49" s="1191"/>
      <c r="H49" s="1191"/>
      <c r="I49" s="1191"/>
      <c r="J49" s="1192"/>
      <c r="K49" s="63">
        <v>0</v>
      </c>
      <c r="L49" s="64">
        <v>0</v>
      </c>
      <c r="M49" s="64" t="s">
        <v>475</v>
      </c>
      <c r="N49" s="64">
        <v>15</v>
      </c>
      <c r="O49" s="65">
        <v>5</v>
      </c>
      <c r="P49" s="48"/>
      <c r="Q49" s="48"/>
      <c r="R49" s="48"/>
      <c r="S49" s="48"/>
      <c r="T49" s="48"/>
      <c r="U49" s="48"/>
    </row>
    <row r="50" spans="1:21" ht="30.75" customHeight="1" x14ac:dyDescent="0.15">
      <c r="A50" s="48"/>
      <c r="B50" s="1199"/>
      <c r="C50" s="1200"/>
      <c r="D50" s="62"/>
      <c r="E50" s="1191" t="s">
        <v>17</v>
      </c>
      <c r="F50" s="1191"/>
      <c r="G50" s="1191"/>
      <c r="H50" s="1191"/>
      <c r="I50" s="1191"/>
      <c r="J50" s="1192"/>
      <c r="K50" s="63">
        <v>0</v>
      </c>
      <c r="L50" s="64">
        <v>0</v>
      </c>
      <c r="M50" s="64">
        <v>0</v>
      </c>
      <c r="N50" s="64">
        <v>0</v>
      </c>
      <c r="O50" s="65">
        <v>0</v>
      </c>
      <c r="P50" s="48"/>
      <c r="Q50" s="48"/>
      <c r="R50" s="48"/>
      <c r="S50" s="48"/>
      <c r="T50" s="48"/>
      <c r="U50" s="48"/>
    </row>
    <row r="51" spans="1:21" ht="30.75" customHeight="1" x14ac:dyDescent="0.15">
      <c r="A51" s="48"/>
      <c r="B51" s="1201"/>
      <c r="C51" s="1202"/>
      <c r="D51" s="66"/>
      <c r="E51" s="1191" t="s">
        <v>18</v>
      </c>
      <c r="F51" s="1191"/>
      <c r="G51" s="1191"/>
      <c r="H51" s="1191"/>
      <c r="I51" s="1191"/>
      <c r="J51" s="1192"/>
      <c r="K51" s="63" t="s">
        <v>475</v>
      </c>
      <c r="L51" s="64" t="s">
        <v>475</v>
      </c>
      <c r="M51" s="64" t="s">
        <v>475</v>
      </c>
      <c r="N51" s="64" t="s">
        <v>475</v>
      </c>
      <c r="O51" s="65">
        <v>0</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241</v>
      </c>
      <c r="L52" s="64">
        <v>257</v>
      </c>
      <c r="M52" s="64">
        <v>271</v>
      </c>
      <c r="N52" s="64">
        <v>274</v>
      </c>
      <c r="O52" s="65">
        <v>296</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89</v>
      </c>
      <c r="L53" s="69">
        <v>101</v>
      </c>
      <c r="M53" s="69">
        <v>108</v>
      </c>
      <c r="N53" s="69">
        <v>131</v>
      </c>
      <c r="O53" s="70">
        <v>148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515</v>
      </c>
      <c r="J40" s="79" t="s">
        <v>516</v>
      </c>
      <c r="K40" s="79" t="s">
        <v>517</v>
      </c>
      <c r="L40" s="79" t="s">
        <v>518</v>
      </c>
      <c r="M40" s="80" t="s">
        <v>519</v>
      </c>
    </row>
    <row r="41" spans="2:13" ht="27.75" customHeight="1" x14ac:dyDescent="0.15">
      <c r="B41" s="1217" t="s">
        <v>24</v>
      </c>
      <c r="C41" s="1218"/>
      <c r="D41" s="81"/>
      <c r="E41" s="1219" t="s">
        <v>25</v>
      </c>
      <c r="F41" s="1219"/>
      <c r="G41" s="1219"/>
      <c r="H41" s="1220"/>
      <c r="I41" s="82">
        <v>3575</v>
      </c>
      <c r="J41" s="83">
        <v>4461</v>
      </c>
      <c r="K41" s="83">
        <v>4540</v>
      </c>
      <c r="L41" s="83">
        <v>4656</v>
      </c>
      <c r="M41" s="84">
        <v>6087</v>
      </c>
    </row>
    <row r="42" spans="2:13" ht="27.75" customHeight="1" x14ac:dyDescent="0.15">
      <c r="B42" s="1207"/>
      <c r="C42" s="1208"/>
      <c r="D42" s="85"/>
      <c r="E42" s="1211" t="s">
        <v>26</v>
      </c>
      <c r="F42" s="1211"/>
      <c r="G42" s="1211"/>
      <c r="H42" s="1212"/>
      <c r="I42" s="86" t="s">
        <v>475</v>
      </c>
      <c r="J42" s="87" t="s">
        <v>475</v>
      </c>
      <c r="K42" s="87" t="s">
        <v>475</v>
      </c>
      <c r="L42" s="87" t="s">
        <v>475</v>
      </c>
      <c r="M42" s="88" t="s">
        <v>475</v>
      </c>
    </row>
    <row r="43" spans="2:13" ht="27.75" customHeight="1" x14ac:dyDescent="0.15">
      <c r="B43" s="1207"/>
      <c r="C43" s="1208"/>
      <c r="D43" s="85"/>
      <c r="E43" s="1211" t="s">
        <v>27</v>
      </c>
      <c r="F43" s="1211"/>
      <c r="G43" s="1211"/>
      <c r="H43" s="1212"/>
      <c r="I43" s="86">
        <v>2047</v>
      </c>
      <c r="J43" s="87">
        <v>2237</v>
      </c>
      <c r="K43" s="87">
        <v>2143</v>
      </c>
      <c r="L43" s="87">
        <v>2079</v>
      </c>
      <c r="M43" s="88">
        <v>2179</v>
      </c>
    </row>
    <row r="44" spans="2:13" ht="27.75" customHeight="1" x14ac:dyDescent="0.15">
      <c r="B44" s="1207"/>
      <c r="C44" s="1208"/>
      <c r="D44" s="85"/>
      <c r="E44" s="1211" t="s">
        <v>28</v>
      </c>
      <c r="F44" s="1211"/>
      <c r="G44" s="1211"/>
      <c r="H44" s="1212"/>
      <c r="I44" s="86" t="s">
        <v>475</v>
      </c>
      <c r="J44" s="87" t="s">
        <v>475</v>
      </c>
      <c r="K44" s="87">
        <v>125</v>
      </c>
      <c r="L44" s="87">
        <v>109</v>
      </c>
      <c r="M44" s="88">
        <v>104</v>
      </c>
    </row>
    <row r="45" spans="2:13" ht="27.75" customHeight="1" x14ac:dyDescent="0.15">
      <c r="B45" s="1207"/>
      <c r="C45" s="1208"/>
      <c r="D45" s="85"/>
      <c r="E45" s="1211" t="s">
        <v>29</v>
      </c>
      <c r="F45" s="1211"/>
      <c r="G45" s="1211"/>
      <c r="H45" s="1212"/>
      <c r="I45" s="86">
        <v>672</v>
      </c>
      <c r="J45" s="87">
        <v>645</v>
      </c>
      <c r="K45" s="87">
        <v>606</v>
      </c>
      <c r="L45" s="87">
        <v>559</v>
      </c>
      <c r="M45" s="88">
        <v>481</v>
      </c>
    </row>
    <row r="46" spans="2:13" ht="27.75" customHeight="1" x14ac:dyDescent="0.15">
      <c r="B46" s="1207"/>
      <c r="C46" s="1208"/>
      <c r="D46" s="89"/>
      <c r="E46" s="1211" t="s">
        <v>30</v>
      </c>
      <c r="F46" s="1211"/>
      <c r="G46" s="1211"/>
      <c r="H46" s="1212"/>
      <c r="I46" s="86" t="s">
        <v>475</v>
      </c>
      <c r="J46" s="87" t="s">
        <v>475</v>
      </c>
      <c r="K46" s="87" t="s">
        <v>475</v>
      </c>
      <c r="L46" s="87" t="s">
        <v>475</v>
      </c>
      <c r="M46" s="88" t="s">
        <v>475</v>
      </c>
    </row>
    <row r="47" spans="2:13" ht="27.75" customHeight="1" x14ac:dyDescent="0.15">
      <c r="B47" s="1207"/>
      <c r="C47" s="1208"/>
      <c r="D47" s="90"/>
      <c r="E47" s="1221" t="s">
        <v>31</v>
      </c>
      <c r="F47" s="1222"/>
      <c r="G47" s="1222"/>
      <c r="H47" s="1223"/>
      <c r="I47" s="86" t="s">
        <v>475</v>
      </c>
      <c r="J47" s="87" t="s">
        <v>475</v>
      </c>
      <c r="K47" s="87" t="s">
        <v>475</v>
      </c>
      <c r="L47" s="87" t="s">
        <v>475</v>
      </c>
      <c r="M47" s="88" t="s">
        <v>475</v>
      </c>
    </row>
    <row r="48" spans="2:13" ht="27.75" customHeight="1" x14ac:dyDescent="0.15">
      <c r="B48" s="1207"/>
      <c r="C48" s="1208"/>
      <c r="D48" s="85"/>
      <c r="E48" s="1211" t="s">
        <v>32</v>
      </c>
      <c r="F48" s="1211"/>
      <c r="G48" s="1211"/>
      <c r="H48" s="1212"/>
      <c r="I48" s="86" t="s">
        <v>475</v>
      </c>
      <c r="J48" s="87" t="s">
        <v>475</v>
      </c>
      <c r="K48" s="87" t="s">
        <v>475</v>
      </c>
      <c r="L48" s="87" t="s">
        <v>475</v>
      </c>
      <c r="M48" s="88" t="s">
        <v>475</v>
      </c>
    </row>
    <row r="49" spans="2:13" ht="27.75" customHeight="1" x14ac:dyDescent="0.15">
      <c r="B49" s="1209"/>
      <c r="C49" s="1210"/>
      <c r="D49" s="85"/>
      <c r="E49" s="1211" t="s">
        <v>33</v>
      </c>
      <c r="F49" s="1211"/>
      <c r="G49" s="1211"/>
      <c r="H49" s="1212"/>
      <c r="I49" s="86" t="s">
        <v>475</v>
      </c>
      <c r="J49" s="87" t="s">
        <v>475</v>
      </c>
      <c r="K49" s="87" t="s">
        <v>475</v>
      </c>
      <c r="L49" s="87" t="s">
        <v>475</v>
      </c>
      <c r="M49" s="88" t="s">
        <v>475</v>
      </c>
    </row>
    <row r="50" spans="2:13" ht="27.75" customHeight="1" x14ac:dyDescent="0.15">
      <c r="B50" s="1205" t="s">
        <v>34</v>
      </c>
      <c r="C50" s="1206"/>
      <c r="D50" s="91"/>
      <c r="E50" s="1211" t="s">
        <v>35</v>
      </c>
      <c r="F50" s="1211"/>
      <c r="G50" s="1211"/>
      <c r="H50" s="1212"/>
      <c r="I50" s="86">
        <v>2301</v>
      </c>
      <c r="J50" s="87">
        <v>1734</v>
      </c>
      <c r="K50" s="87">
        <v>1808</v>
      </c>
      <c r="L50" s="87">
        <v>1976</v>
      </c>
      <c r="M50" s="88">
        <v>1990</v>
      </c>
    </row>
    <row r="51" spans="2:13" ht="27.75" customHeight="1" x14ac:dyDescent="0.15">
      <c r="B51" s="1207"/>
      <c r="C51" s="1208"/>
      <c r="D51" s="85"/>
      <c r="E51" s="1211" t="s">
        <v>36</v>
      </c>
      <c r="F51" s="1211"/>
      <c r="G51" s="1211"/>
      <c r="H51" s="1212"/>
      <c r="I51" s="86" t="s">
        <v>475</v>
      </c>
      <c r="J51" s="87" t="s">
        <v>475</v>
      </c>
      <c r="K51" s="87" t="s">
        <v>475</v>
      </c>
      <c r="L51" s="87" t="s">
        <v>475</v>
      </c>
      <c r="M51" s="88" t="s">
        <v>475</v>
      </c>
    </row>
    <row r="52" spans="2:13" ht="27.75" customHeight="1" x14ac:dyDescent="0.15">
      <c r="B52" s="1209"/>
      <c r="C52" s="1210"/>
      <c r="D52" s="85"/>
      <c r="E52" s="1211" t="s">
        <v>37</v>
      </c>
      <c r="F52" s="1211"/>
      <c r="G52" s="1211"/>
      <c r="H52" s="1212"/>
      <c r="I52" s="86">
        <v>4007</v>
      </c>
      <c r="J52" s="87">
        <v>4166</v>
      </c>
      <c r="K52" s="87">
        <v>4236</v>
      </c>
      <c r="L52" s="87">
        <v>4205</v>
      </c>
      <c r="M52" s="88">
        <v>5715</v>
      </c>
    </row>
    <row r="53" spans="2:13" ht="27.75" customHeight="1" thickBot="1" x14ac:dyDescent="0.2">
      <c r="B53" s="1213" t="s">
        <v>21</v>
      </c>
      <c r="C53" s="1214"/>
      <c r="D53" s="92"/>
      <c r="E53" s="1215" t="s">
        <v>38</v>
      </c>
      <c r="F53" s="1215"/>
      <c r="G53" s="1215"/>
      <c r="H53" s="1216"/>
      <c r="I53" s="93">
        <v>-13</v>
      </c>
      <c r="J53" s="94">
        <v>1443</v>
      </c>
      <c r="K53" s="94">
        <v>1371</v>
      </c>
      <c r="L53" s="94">
        <v>1222</v>
      </c>
      <c r="M53" s="95">
        <v>1146</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541</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541</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542</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543</v>
      </c>
      <c r="I42" s="354"/>
      <c r="J42" s="354"/>
      <c r="K42" s="354"/>
      <c r="L42" s="246"/>
      <c r="M42" s="246"/>
      <c r="N42" s="246"/>
      <c r="O42" s="246"/>
    </row>
    <row r="43" spans="2:17" x14ac:dyDescent="0.15">
      <c r="B43" s="250"/>
      <c r="C43" s="246"/>
      <c r="D43" s="246"/>
      <c r="E43" s="246"/>
      <c r="F43" s="246"/>
      <c r="G43" s="1224" t="s">
        <v>553</v>
      </c>
      <c r="H43" s="1225"/>
      <c r="I43" s="1225"/>
      <c r="J43" s="1225"/>
      <c r="K43" s="1225"/>
      <c r="L43" s="1225"/>
      <c r="M43" s="1225"/>
      <c r="N43" s="1225"/>
      <c r="O43" s="1226"/>
    </row>
    <row r="44" spans="2:17" x14ac:dyDescent="0.15">
      <c r="B44" s="250"/>
      <c r="C44" s="246"/>
      <c r="D44" s="246"/>
      <c r="E44" s="246"/>
      <c r="F44" s="246"/>
      <c r="G44" s="1227"/>
      <c r="H44" s="1228"/>
      <c r="I44" s="1228"/>
      <c r="J44" s="1228"/>
      <c r="K44" s="1228"/>
      <c r="L44" s="1228"/>
      <c r="M44" s="1228"/>
      <c r="N44" s="1228"/>
      <c r="O44" s="1229"/>
    </row>
    <row r="45" spans="2:17" x14ac:dyDescent="0.15">
      <c r="B45" s="250"/>
      <c r="C45" s="246"/>
      <c r="D45" s="246"/>
      <c r="E45" s="246"/>
      <c r="F45" s="246"/>
      <c r="G45" s="1227"/>
      <c r="H45" s="1228"/>
      <c r="I45" s="1228"/>
      <c r="J45" s="1228"/>
      <c r="K45" s="1228"/>
      <c r="L45" s="1228"/>
      <c r="M45" s="1228"/>
      <c r="N45" s="1228"/>
      <c r="O45" s="1229"/>
    </row>
    <row r="46" spans="2:17" x14ac:dyDescent="0.15">
      <c r="B46" s="250"/>
      <c r="C46" s="246"/>
      <c r="D46" s="246"/>
      <c r="E46" s="246"/>
      <c r="F46" s="246"/>
      <c r="G46" s="1227"/>
      <c r="H46" s="1228"/>
      <c r="I46" s="1228"/>
      <c r="J46" s="1228"/>
      <c r="K46" s="1228"/>
      <c r="L46" s="1228"/>
      <c r="M46" s="1228"/>
      <c r="N46" s="1228"/>
      <c r="O46" s="1229"/>
    </row>
    <row r="47" spans="2:17" x14ac:dyDescent="0.15">
      <c r="B47" s="250"/>
      <c r="C47" s="246"/>
      <c r="D47" s="246"/>
      <c r="E47" s="246"/>
      <c r="F47" s="246"/>
      <c r="G47" s="1230"/>
      <c r="H47" s="1231"/>
      <c r="I47" s="1231"/>
      <c r="J47" s="1231"/>
      <c r="K47" s="1231"/>
      <c r="L47" s="1231"/>
      <c r="M47" s="1231"/>
      <c r="N47" s="1231"/>
      <c r="O47" s="1232"/>
    </row>
    <row r="48" spans="2:17" x14ac:dyDescent="0.15">
      <c r="B48" s="250"/>
      <c r="C48" s="246"/>
      <c r="D48" s="246"/>
      <c r="E48" s="246"/>
      <c r="F48" s="246"/>
      <c r="G48" s="246"/>
      <c r="H48" s="355"/>
      <c r="I48" s="355"/>
      <c r="J48" s="355"/>
    </row>
    <row r="49" spans="1:17" x14ac:dyDescent="0.15">
      <c r="B49" s="250"/>
      <c r="C49" s="246"/>
      <c r="D49" s="246"/>
      <c r="E49" s="246"/>
      <c r="F49" s="246"/>
      <c r="G49" s="245" t="s">
        <v>544</v>
      </c>
    </row>
    <row r="50" spans="1:17" x14ac:dyDescent="0.15">
      <c r="B50" s="250"/>
      <c r="C50" s="246"/>
      <c r="D50" s="246"/>
      <c r="E50" s="246"/>
      <c r="F50" s="246"/>
      <c r="G50" s="1233"/>
      <c r="H50" s="1234"/>
      <c r="I50" s="1234"/>
      <c r="J50" s="1235"/>
      <c r="K50" s="356" t="s">
        <v>515</v>
      </c>
      <c r="L50" s="356" t="s">
        <v>516</v>
      </c>
      <c r="M50" s="356" t="s">
        <v>517</v>
      </c>
      <c r="N50" s="356" t="s">
        <v>518</v>
      </c>
      <c r="O50" s="356" t="s">
        <v>519</v>
      </c>
    </row>
    <row r="51" spans="1:17" x14ac:dyDescent="0.15">
      <c r="B51" s="250"/>
      <c r="C51" s="246"/>
      <c r="D51" s="246"/>
      <c r="E51" s="246"/>
      <c r="F51" s="246"/>
      <c r="G51" s="1236" t="s">
        <v>545</v>
      </c>
      <c r="H51" s="1237"/>
      <c r="I51" s="1242" t="s">
        <v>546</v>
      </c>
      <c r="J51" s="1242"/>
      <c r="K51" s="1244"/>
      <c r="L51" s="1244"/>
      <c r="M51" s="1244"/>
      <c r="N51" s="1245">
        <v>54.1</v>
      </c>
      <c r="O51" s="1244"/>
    </row>
    <row r="52" spans="1:17" x14ac:dyDescent="0.15">
      <c r="B52" s="250"/>
      <c r="C52" s="246"/>
      <c r="D52" s="246"/>
      <c r="E52" s="246"/>
      <c r="F52" s="246"/>
      <c r="G52" s="1238"/>
      <c r="H52" s="1239"/>
      <c r="I52" s="1243"/>
      <c r="J52" s="1243"/>
      <c r="K52" s="1245"/>
      <c r="L52" s="1245"/>
      <c r="M52" s="1245"/>
      <c r="N52" s="1245"/>
      <c r="O52" s="1245"/>
    </row>
    <row r="53" spans="1:17" x14ac:dyDescent="0.15">
      <c r="A53" s="357"/>
      <c r="B53" s="250"/>
      <c r="C53" s="246"/>
      <c r="D53" s="246"/>
      <c r="E53" s="246"/>
      <c r="F53" s="246"/>
      <c r="G53" s="1238"/>
      <c r="H53" s="1239"/>
      <c r="I53" s="1246" t="s">
        <v>547</v>
      </c>
      <c r="J53" s="1246"/>
      <c r="K53" s="1253"/>
      <c r="L53" s="1253"/>
      <c r="M53" s="1253"/>
      <c r="N53" s="1255">
        <v>48.9</v>
      </c>
      <c r="O53" s="1253"/>
    </row>
    <row r="54" spans="1:17" x14ac:dyDescent="0.15">
      <c r="A54" s="357"/>
      <c r="B54" s="250"/>
      <c r="C54" s="246"/>
      <c r="D54" s="246"/>
      <c r="E54" s="246"/>
      <c r="F54" s="246"/>
      <c r="G54" s="1240"/>
      <c r="H54" s="1241"/>
      <c r="I54" s="1246"/>
      <c r="J54" s="1246"/>
      <c r="K54" s="1254"/>
      <c r="L54" s="1254"/>
      <c r="M54" s="1254"/>
      <c r="N54" s="1254"/>
      <c r="O54" s="1254"/>
    </row>
    <row r="55" spans="1:17" x14ac:dyDescent="0.15">
      <c r="A55" s="357"/>
      <c r="B55" s="250"/>
      <c r="C55" s="246"/>
      <c r="D55" s="246"/>
      <c r="E55" s="246"/>
      <c r="F55" s="246"/>
      <c r="G55" s="1247" t="s">
        <v>548</v>
      </c>
      <c r="H55" s="1248"/>
      <c r="I55" s="1246" t="s">
        <v>546</v>
      </c>
      <c r="J55" s="1246"/>
      <c r="K55" s="1244"/>
      <c r="L55" s="1244"/>
      <c r="M55" s="1244"/>
      <c r="N55" s="1245">
        <v>27</v>
      </c>
      <c r="O55" s="1244"/>
    </row>
    <row r="56" spans="1:17" x14ac:dyDescent="0.15">
      <c r="A56" s="357"/>
      <c r="B56" s="250"/>
      <c r="C56" s="246"/>
      <c r="D56" s="246"/>
      <c r="E56" s="246"/>
      <c r="F56" s="246"/>
      <c r="G56" s="1249"/>
      <c r="H56" s="1250"/>
      <c r="I56" s="1246"/>
      <c r="J56" s="1246"/>
      <c r="K56" s="1245"/>
      <c r="L56" s="1245"/>
      <c r="M56" s="1245"/>
      <c r="N56" s="1245"/>
      <c r="O56" s="1245"/>
    </row>
    <row r="57" spans="1:17" s="357" customFormat="1" x14ac:dyDescent="0.15">
      <c r="B57" s="358"/>
      <c r="C57" s="354"/>
      <c r="D57" s="354"/>
      <c r="E57" s="354"/>
      <c r="F57" s="354"/>
      <c r="G57" s="1249"/>
      <c r="H57" s="1250"/>
      <c r="I57" s="1256" t="s">
        <v>547</v>
      </c>
      <c r="J57" s="1256"/>
      <c r="K57" s="1253"/>
      <c r="L57" s="1253"/>
      <c r="M57" s="1253"/>
      <c r="N57" s="1255">
        <v>52.9</v>
      </c>
      <c r="O57" s="1253"/>
      <c r="P57" s="359"/>
      <c r="Q57" s="358"/>
    </row>
    <row r="58" spans="1:17" s="357" customFormat="1" x14ac:dyDescent="0.15">
      <c r="A58" s="245"/>
      <c r="B58" s="358"/>
      <c r="C58" s="354"/>
      <c r="D58" s="354"/>
      <c r="E58" s="354"/>
      <c r="F58" s="354"/>
      <c r="G58" s="1251"/>
      <c r="H58" s="1252"/>
      <c r="I58" s="1256"/>
      <c r="J58" s="1256"/>
      <c r="K58" s="1254"/>
      <c r="L58" s="1254"/>
      <c r="M58" s="1254"/>
      <c r="N58" s="1254"/>
      <c r="O58" s="1254"/>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549</v>
      </c>
      <c r="C63" s="246"/>
      <c r="D63" s="246"/>
      <c r="E63" s="246"/>
      <c r="F63" s="246"/>
      <c r="G63" s="246"/>
      <c r="H63" s="246"/>
      <c r="I63" s="246"/>
      <c r="J63" s="246"/>
      <c r="K63" s="246"/>
      <c r="L63" s="246"/>
      <c r="M63" s="246"/>
      <c r="N63" s="246"/>
      <c r="O63" s="246"/>
    </row>
    <row r="64" spans="1:17" x14ac:dyDescent="0.15">
      <c r="B64" s="250"/>
      <c r="C64" s="246"/>
      <c r="D64" s="246"/>
      <c r="E64" s="246"/>
      <c r="F64" s="246"/>
      <c r="G64" s="353" t="s">
        <v>543</v>
      </c>
      <c r="I64" s="354"/>
      <c r="J64" s="354"/>
      <c r="K64" s="354"/>
      <c r="L64" s="246"/>
      <c r="M64" s="246"/>
      <c r="N64" s="246"/>
      <c r="O64" s="246"/>
    </row>
    <row r="65" spans="2:30" x14ac:dyDescent="0.15">
      <c r="B65" s="250"/>
      <c r="C65" s="246"/>
      <c r="D65" s="246"/>
      <c r="E65" s="246"/>
      <c r="F65" s="246"/>
      <c r="G65" s="1224" t="s">
        <v>550</v>
      </c>
      <c r="H65" s="1225"/>
      <c r="I65" s="1225"/>
      <c r="J65" s="1225"/>
      <c r="K65" s="1225"/>
      <c r="L65" s="1225"/>
      <c r="M65" s="1225"/>
      <c r="N65" s="1225"/>
      <c r="O65" s="1226"/>
    </row>
    <row r="66" spans="2:30" x14ac:dyDescent="0.15">
      <c r="B66" s="250"/>
      <c r="C66" s="246"/>
      <c r="D66" s="246"/>
      <c r="E66" s="246"/>
      <c r="F66" s="246"/>
      <c r="G66" s="1227"/>
      <c r="H66" s="1228"/>
      <c r="I66" s="1228"/>
      <c r="J66" s="1228"/>
      <c r="K66" s="1228"/>
      <c r="L66" s="1228"/>
      <c r="M66" s="1228"/>
      <c r="N66" s="1228"/>
      <c r="O66" s="1229"/>
    </row>
    <row r="67" spans="2:30" x14ac:dyDescent="0.15">
      <c r="B67" s="250"/>
      <c r="C67" s="246"/>
      <c r="D67" s="246"/>
      <c r="E67" s="246"/>
      <c r="F67" s="246"/>
      <c r="G67" s="1227"/>
      <c r="H67" s="1228"/>
      <c r="I67" s="1228"/>
      <c r="J67" s="1228"/>
      <c r="K67" s="1228"/>
      <c r="L67" s="1228"/>
      <c r="M67" s="1228"/>
      <c r="N67" s="1228"/>
      <c r="O67" s="1229"/>
    </row>
    <row r="68" spans="2:30" x14ac:dyDescent="0.15">
      <c r="B68" s="250"/>
      <c r="C68" s="246"/>
      <c r="D68" s="246"/>
      <c r="E68" s="246"/>
      <c r="F68" s="246"/>
      <c r="G68" s="1227"/>
      <c r="H68" s="1228"/>
      <c r="I68" s="1228"/>
      <c r="J68" s="1228"/>
      <c r="K68" s="1228"/>
      <c r="L68" s="1228"/>
      <c r="M68" s="1228"/>
      <c r="N68" s="1228"/>
      <c r="O68" s="1229"/>
    </row>
    <row r="69" spans="2:30" x14ac:dyDescent="0.15">
      <c r="B69" s="250"/>
      <c r="C69" s="246"/>
      <c r="D69" s="246"/>
      <c r="E69" s="246"/>
      <c r="F69" s="246"/>
      <c r="G69" s="1230"/>
      <c r="H69" s="1231"/>
      <c r="I69" s="1231"/>
      <c r="J69" s="1231"/>
      <c r="K69" s="1231"/>
      <c r="L69" s="1231"/>
      <c r="M69" s="1231"/>
      <c r="N69" s="1231"/>
      <c r="O69" s="1232"/>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551</v>
      </c>
      <c r="I71" s="370"/>
      <c r="J71" s="366"/>
      <c r="K71" s="366"/>
      <c r="L71" s="367"/>
      <c r="M71" s="366"/>
      <c r="N71" s="367"/>
      <c r="O71" s="368"/>
    </row>
    <row r="72" spans="2:30" x14ac:dyDescent="0.15">
      <c r="B72" s="250"/>
      <c r="C72" s="246"/>
      <c r="D72" s="246"/>
      <c r="E72" s="246"/>
      <c r="F72" s="246"/>
      <c r="G72" s="1233"/>
      <c r="H72" s="1234"/>
      <c r="I72" s="1234"/>
      <c r="J72" s="1235"/>
      <c r="K72" s="356" t="s">
        <v>515</v>
      </c>
      <c r="L72" s="356" t="s">
        <v>516</v>
      </c>
      <c r="M72" s="356" t="s">
        <v>517</v>
      </c>
      <c r="N72" s="356" t="s">
        <v>518</v>
      </c>
      <c r="O72" s="356" t="s">
        <v>519</v>
      </c>
    </row>
    <row r="73" spans="2:30" x14ac:dyDescent="0.15">
      <c r="B73" s="250"/>
      <c r="C73" s="246"/>
      <c r="D73" s="246"/>
      <c r="E73" s="246"/>
      <c r="F73" s="246"/>
      <c r="G73" s="1236" t="s">
        <v>545</v>
      </c>
      <c r="H73" s="1237"/>
      <c r="I73" s="1242" t="s">
        <v>546</v>
      </c>
      <c r="J73" s="1242"/>
      <c r="K73" s="1257"/>
      <c r="L73" s="1257">
        <v>65.2</v>
      </c>
      <c r="M73" s="1245">
        <v>62.2</v>
      </c>
      <c r="N73" s="1245">
        <v>54.1</v>
      </c>
      <c r="O73" s="1245">
        <v>50.5</v>
      </c>
      <c r="S73" s="245">
        <v>9.9</v>
      </c>
    </row>
    <row r="74" spans="2:30" x14ac:dyDescent="0.15">
      <c r="B74" s="250"/>
      <c r="C74" s="246"/>
      <c r="D74" s="246"/>
      <c r="E74" s="246"/>
      <c r="F74" s="246"/>
      <c r="G74" s="1238"/>
      <c r="H74" s="1239"/>
      <c r="I74" s="1243"/>
      <c r="J74" s="1243"/>
      <c r="K74" s="1257"/>
      <c r="L74" s="1257"/>
      <c r="M74" s="1245"/>
      <c r="N74" s="1245"/>
      <c r="O74" s="1245"/>
    </row>
    <row r="75" spans="2:30" x14ac:dyDescent="0.15">
      <c r="B75" s="250"/>
      <c r="C75" s="246"/>
      <c r="D75" s="246"/>
      <c r="E75" s="246"/>
      <c r="F75" s="246"/>
      <c r="G75" s="1238"/>
      <c r="H75" s="1239"/>
      <c r="I75" s="1246" t="s">
        <v>552</v>
      </c>
      <c r="J75" s="1246"/>
      <c r="K75" s="1255">
        <v>4.0999999999999996</v>
      </c>
      <c r="L75" s="1255">
        <v>4.3</v>
      </c>
      <c r="M75" s="1255">
        <v>4.5</v>
      </c>
      <c r="N75" s="1255">
        <v>5.0999999999999996</v>
      </c>
      <c r="O75" s="1255">
        <v>5.7</v>
      </c>
      <c r="U75" s="245">
        <v>81.2</v>
      </c>
      <c r="W75" s="245">
        <v>87.2</v>
      </c>
      <c r="Y75" s="245">
        <v>99.8</v>
      </c>
      <c r="AA75" s="245">
        <v>109.5</v>
      </c>
      <c r="AC75" s="245">
        <v>115.2</v>
      </c>
    </row>
    <row r="76" spans="2:30" x14ac:dyDescent="0.15">
      <c r="B76" s="250"/>
      <c r="C76" s="246"/>
      <c r="D76" s="246"/>
      <c r="E76" s="246"/>
      <c r="F76" s="246"/>
      <c r="G76" s="1240"/>
      <c r="H76" s="1241"/>
      <c r="I76" s="1246"/>
      <c r="J76" s="1246"/>
      <c r="K76" s="1254"/>
      <c r="L76" s="1254"/>
      <c r="M76" s="1254"/>
      <c r="N76" s="1254"/>
      <c r="O76" s="1254"/>
    </row>
    <row r="77" spans="2:30" x14ac:dyDescent="0.15">
      <c r="B77" s="250"/>
      <c r="C77" s="246"/>
      <c r="D77" s="246"/>
      <c r="E77" s="246"/>
      <c r="F77" s="246"/>
      <c r="G77" s="1247" t="s">
        <v>548</v>
      </c>
      <c r="H77" s="1248"/>
      <c r="I77" s="1246" t="s">
        <v>546</v>
      </c>
      <c r="J77" s="1246"/>
      <c r="K77" s="1257">
        <v>28.4</v>
      </c>
      <c r="L77" s="1257">
        <v>20.5</v>
      </c>
      <c r="M77" s="1245">
        <v>17.899999999999999</v>
      </c>
      <c r="N77" s="1245">
        <v>27</v>
      </c>
      <c r="O77" s="1245">
        <v>25.4</v>
      </c>
      <c r="R77" s="245">
        <v>12.3</v>
      </c>
      <c r="T77" s="245">
        <v>11.1</v>
      </c>
    </row>
    <row r="78" spans="2:30" x14ac:dyDescent="0.15">
      <c r="B78" s="250"/>
      <c r="C78" s="246"/>
      <c r="D78" s="246"/>
      <c r="E78" s="246"/>
      <c r="F78" s="246"/>
      <c r="G78" s="1249"/>
      <c r="H78" s="1250"/>
      <c r="I78" s="1246"/>
      <c r="J78" s="1246"/>
      <c r="K78" s="1257"/>
      <c r="L78" s="1257"/>
      <c r="M78" s="1245"/>
      <c r="N78" s="1245"/>
      <c r="O78" s="1245"/>
    </row>
    <row r="79" spans="2:30" x14ac:dyDescent="0.15">
      <c r="B79" s="250"/>
      <c r="C79" s="246"/>
      <c r="D79" s="246"/>
      <c r="E79" s="246"/>
      <c r="F79" s="246"/>
      <c r="G79" s="1249"/>
      <c r="H79" s="1250"/>
      <c r="I79" s="1258" t="s">
        <v>552</v>
      </c>
      <c r="J79" s="1256"/>
      <c r="K79" s="1259">
        <v>11.4</v>
      </c>
      <c r="L79" s="1259">
        <v>10.5</v>
      </c>
      <c r="M79" s="1259">
        <v>9.5</v>
      </c>
      <c r="N79" s="1259">
        <v>8.6999999999999993</v>
      </c>
      <c r="O79" s="1259">
        <v>8.6</v>
      </c>
      <c r="V79" s="245">
        <v>53.5</v>
      </c>
      <c r="X79" s="245">
        <v>48.2</v>
      </c>
      <c r="Z79" s="245">
        <v>34.200000000000003</v>
      </c>
      <c r="AB79" s="245">
        <v>30.3</v>
      </c>
      <c r="AD79" s="245">
        <v>28.9</v>
      </c>
    </row>
    <row r="80" spans="2:30" x14ac:dyDescent="0.15">
      <c r="B80" s="250"/>
      <c r="C80" s="246"/>
      <c r="D80" s="246"/>
      <c r="E80" s="246"/>
      <c r="F80" s="246"/>
      <c r="G80" s="1251"/>
      <c r="H80" s="1252"/>
      <c r="I80" s="1256"/>
      <c r="J80" s="1256"/>
      <c r="K80" s="1259"/>
      <c r="L80" s="1259"/>
      <c r="M80" s="1259"/>
      <c r="N80" s="1259"/>
      <c r="O80" s="1259"/>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view="pageBreakPreview" zoomScale="80" zoomScaleNormal="80" zoomScaleSheetLayoutView="8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0" zoomScaleNormal="5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514</v>
      </c>
      <c r="G2" s="113"/>
      <c r="H2" s="114"/>
    </row>
    <row r="3" spans="1:8" x14ac:dyDescent="0.15">
      <c r="A3" s="110" t="s">
        <v>507</v>
      </c>
      <c r="B3" s="115"/>
      <c r="C3" s="116"/>
      <c r="D3" s="117">
        <v>135789</v>
      </c>
      <c r="E3" s="118"/>
      <c r="F3" s="119">
        <v>94828</v>
      </c>
      <c r="G3" s="120"/>
      <c r="H3" s="121"/>
    </row>
    <row r="4" spans="1:8" x14ac:dyDescent="0.15">
      <c r="A4" s="122"/>
      <c r="B4" s="123"/>
      <c r="C4" s="124"/>
      <c r="D4" s="125">
        <v>94845</v>
      </c>
      <c r="E4" s="126"/>
      <c r="F4" s="127">
        <v>55133</v>
      </c>
      <c r="G4" s="128"/>
      <c r="H4" s="129"/>
    </row>
    <row r="5" spans="1:8" x14ac:dyDescent="0.15">
      <c r="A5" s="110" t="s">
        <v>509</v>
      </c>
      <c r="B5" s="115"/>
      <c r="C5" s="116"/>
      <c r="D5" s="117">
        <v>272540</v>
      </c>
      <c r="E5" s="118"/>
      <c r="F5" s="119">
        <v>119674</v>
      </c>
      <c r="G5" s="120"/>
      <c r="H5" s="121"/>
    </row>
    <row r="6" spans="1:8" x14ac:dyDescent="0.15">
      <c r="A6" s="122"/>
      <c r="B6" s="123"/>
      <c r="C6" s="124"/>
      <c r="D6" s="125">
        <v>161530</v>
      </c>
      <c r="E6" s="126"/>
      <c r="F6" s="127">
        <v>57803</v>
      </c>
      <c r="G6" s="128"/>
      <c r="H6" s="129"/>
    </row>
    <row r="7" spans="1:8" x14ac:dyDescent="0.15">
      <c r="A7" s="110" t="s">
        <v>510</v>
      </c>
      <c r="B7" s="115"/>
      <c r="C7" s="116"/>
      <c r="D7" s="117">
        <v>67668</v>
      </c>
      <c r="E7" s="118"/>
      <c r="F7" s="119">
        <v>119685</v>
      </c>
      <c r="G7" s="120"/>
      <c r="H7" s="121"/>
    </row>
    <row r="8" spans="1:8" x14ac:dyDescent="0.15">
      <c r="A8" s="122"/>
      <c r="B8" s="123"/>
      <c r="C8" s="124"/>
      <c r="D8" s="125">
        <v>27435</v>
      </c>
      <c r="E8" s="126"/>
      <c r="F8" s="127">
        <v>68464</v>
      </c>
      <c r="G8" s="128"/>
      <c r="H8" s="129"/>
    </row>
    <row r="9" spans="1:8" x14ac:dyDescent="0.15">
      <c r="A9" s="110" t="s">
        <v>511</v>
      </c>
      <c r="B9" s="115"/>
      <c r="C9" s="116"/>
      <c r="D9" s="117">
        <v>95953</v>
      </c>
      <c r="E9" s="118"/>
      <c r="F9" s="119">
        <v>109920</v>
      </c>
      <c r="G9" s="120"/>
      <c r="H9" s="121"/>
    </row>
    <row r="10" spans="1:8" x14ac:dyDescent="0.15">
      <c r="A10" s="122"/>
      <c r="B10" s="123"/>
      <c r="C10" s="124"/>
      <c r="D10" s="125">
        <v>28332</v>
      </c>
      <c r="E10" s="126"/>
      <c r="F10" s="127">
        <v>62739</v>
      </c>
      <c r="G10" s="128"/>
      <c r="H10" s="129"/>
    </row>
    <row r="11" spans="1:8" x14ac:dyDescent="0.15">
      <c r="A11" s="110" t="s">
        <v>512</v>
      </c>
      <c r="B11" s="115"/>
      <c r="C11" s="116"/>
      <c r="D11" s="117">
        <v>30157</v>
      </c>
      <c r="E11" s="118"/>
      <c r="F11" s="119">
        <v>119882</v>
      </c>
      <c r="G11" s="120"/>
      <c r="H11" s="121"/>
    </row>
    <row r="12" spans="1:8" x14ac:dyDescent="0.15">
      <c r="A12" s="122"/>
      <c r="B12" s="123"/>
      <c r="C12" s="130"/>
      <c r="D12" s="125">
        <v>14676</v>
      </c>
      <c r="E12" s="126"/>
      <c r="F12" s="127">
        <v>66481</v>
      </c>
      <c r="G12" s="128"/>
      <c r="H12" s="129"/>
    </row>
    <row r="13" spans="1:8" x14ac:dyDescent="0.15">
      <c r="A13" s="110"/>
      <c r="B13" s="115"/>
      <c r="C13" s="131"/>
      <c r="D13" s="132">
        <v>120421</v>
      </c>
      <c r="E13" s="133"/>
      <c r="F13" s="134">
        <v>112798</v>
      </c>
      <c r="G13" s="135"/>
      <c r="H13" s="121"/>
    </row>
    <row r="14" spans="1:8" x14ac:dyDescent="0.15">
      <c r="A14" s="122"/>
      <c r="B14" s="123"/>
      <c r="C14" s="124"/>
      <c r="D14" s="125">
        <v>65364</v>
      </c>
      <c r="E14" s="126"/>
      <c r="F14" s="127">
        <v>62124</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10.1</v>
      </c>
      <c r="C19" s="136">
        <f>ROUND(VALUE(SUBSTITUTE(実質収支比率等に係る経年分析!G$48,"▲","-")),2)</f>
        <v>14.18</v>
      </c>
      <c r="D19" s="136">
        <f>ROUND(VALUE(SUBSTITUTE(実質収支比率等に係る経年分析!H$48,"▲","-")),2)</f>
        <v>11.99</v>
      </c>
      <c r="E19" s="136">
        <f>ROUND(VALUE(SUBSTITUTE(実質収支比率等に係る経年分析!I$48,"▲","-")),2)</f>
        <v>12.19</v>
      </c>
      <c r="F19" s="136">
        <f>ROUND(VALUE(SUBSTITUTE(実質収支比率等に係る経年分析!J$48,"▲","-")),2)</f>
        <v>11.69</v>
      </c>
    </row>
    <row r="20" spans="1:11" x14ac:dyDescent="0.15">
      <c r="A20" s="136" t="s">
        <v>43</v>
      </c>
      <c r="B20" s="136">
        <f>ROUND(VALUE(SUBSTITUTE(実質収支比率等に係る経年分析!F$47,"▲","-")),2)</f>
        <v>68.12</v>
      </c>
      <c r="C20" s="136">
        <f>ROUND(VALUE(SUBSTITUTE(実質収支比率等に係る経年分析!G$47,"▲","-")),2)</f>
        <v>46.85</v>
      </c>
      <c r="D20" s="136">
        <f>ROUND(VALUE(SUBSTITUTE(実質収支比率等に係る経年分析!H$47,"▲","-")),2)</f>
        <v>52.77</v>
      </c>
      <c r="E20" s="136">
        <f>ROUND(VALUE(SUBSTITUTE(実質収支比率等に係る経年分析!I$47,"▲","-")),2)</f>
        <v>58.41</v>
      </c>
      <c r="F20" s="136">
        <f>ROUND(VALUE(SUBSTITUTE(実質収支比率等に係る経年分析!J$47,"▲","-")),2)</f>
        <v>59.07</v>
      </c>
    </row>
    <row r="21" spans="1:11" x14ac:dyDescent="0.15">
      <c r="A21" s="136" t="s">
        <v>44</v>
      </c>
      <c r="B21" s="136">
        <f>IF(ISNUMBER(VALUE(SUBSTITUTE(実質収支比率等に係る経年分析!F$49,"▲","-"))),ROUND(VALUE(SUBSTITUTE(実質収支比率等に係る経年分析!F$49,"▲","-")),2),NA())</f>
        <v>5.97</v>
      </c>
      <c r="C21" s="136">
        <f>IF(ISNUMBER(VALUE(SUBSTITUTE(実質収支比率等に係る経年分析!G$49,"▲","-"))),ROUND(VALUE(SUBSTITUTE(実質収支比率等に係る経年分析!G$49,"▲","-")),2),NA())</f>
        <v>-15.62</v>
      </c>
      <c r="D21" s="136">
        <f>IF(ISNUMBER(VALUE(SUBSTITUTE(実質収支比率等に係る経年分析!H$49,"▲","-"))),ROUND(VALUE(SUBSTITUTE(実質収支比率等に係る経年分析!H$49,"▲","-")),2),NA())</f>
        <v>4.1500000000000004</v>
      </c>
      <c r="E21" s="136">
        <f>IF(ISNUMBER(VALUE(SUBSTITUTE(実質収支比率等に係る経年分析!I$49,"▲","-"))),ROUND(VALUE(SUBSTITUTE(実質収支比率等に係る経年分析!I$49,"▲","-")),2),NA())</f>
        <v>7.35</v>
      </c>
      <c r="F21" s="136">
        <f>IF(ISNUMBER(VALUE(SUBSTITUTE(実質収支比率等に係る経年分析!J$49,"▲","-"))),ROUND(VALUE(SUBSTITUTE(実質収支比率等に係る経年分析!J$49,"▲","-")),2),NA())</f>
        <v>1</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str">
        <f>IF(連結実質赤字比率に係る赤字・黒字の構成分析!C$40="",NA(),連結実質赤字比率に係る赤字・黒字の構成分析!C$40)</f>
        <v>住宅新築資金等貸付特別会計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0.01</v>
      </c>
    </row>
    <row r="31" spans="1:11" x14ac:dyDescent="0.15">
      <c r="A31" s="137" t="str">
        <f>IF(連結実質赤字比率に係る赤字・黒字の構成分析!C$39="",NA(),連結実質赤字比率に係る赤字・黒字の構成分析!C$39)</f>
        <v>簡易水道事業特別会計</v>
      </c>
      <c r="B31" s="137" t="e">
        <f>IF(ROUND(VALUE(SUBSTITUTE(連結実質赤字比率に係る赤字・黒字の構成分析!F$39,"▲", "-")), 2) &lt; 0, ABS(ROUND(VALUE(SUBSTITUTE(連結実質赤字比率に係る赤字・黒字の構成分析!F$39,"▲", "-")), 2)), NA())</f>
        <v>#VALUE!</v>
      </c>
      <c r="C31" s="137" t="e">
        <f>IF(ROUND(VALUE(SUBSTITUTE(連結実質赤字比率に係る赤字・黒字の構成分析!F$39,"▲", "-")), 2) &gt;= 0, ABS(ROUND(VALUE(SUBSTITUTE(連結実質赤字比率に係る赤字・黒字の構成分析!F$39,"▲", "-")), 2)), NA())</f>
        <v>#VALUE!</v>
      </c>
      <c r="D31" s="137" t="e">
        <f>IF(ROUND(VALUE(SUBSTITUTE(連結実質赤字比率に係る赤字・黒字の構成分析!G$39,"▲", "-")), 2) &lt; 0, ABS(ROUND(VALUE(SUBSTITUTE(連結実質赤字比率に係る赤字・黒字の構成分析!G$39,"▲", "-")), 2)), NA())</f>
        <v>#VALUE!</v>
      </c>
      <c r="E31" s="137" t="e">
        <f>IF(ROUND(VALUE(SUBSTITUTE(連結実質赤字比率に係る赤字・黒字の構成分析!G$39,"▲", "-")), 2) &gt;= 0, ABS(ROUND(VALUE(SUBSTITUTE(連結実質赤字比率に係る赤字・黒字の構成分析!G$39,"▲", "-")), 2)), NA())</f>
        <v>#VALUE!</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0.03</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0.03</v>
      </c>
    </row>
    <row r="32" spans="1:11" x14ac:dyDescent="0.15">
      <c r="A32" s="137" t="str">
        <f>IF(連結実質赤字比率に係る赤字・黒字の構成分析!C$38="",NA(),連結実質赤字比率に係る赤字・黒字の構成分析!C$38)</f>
        <v>後期高齢者医療特別会計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0.14000000000000001</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0.05</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0.09</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7.0000000000000007E-2</v>
      </c>
    </row>
    <row r="33" spans="1:16" x14ac:dyDescent="0.15">
      <c r="A33" s="137" t="str">
        <f>IF(連結実質赤字比率に係る赤字・黒字の構成分析!C$37="",NA(),連結実質赤字比率に係る赤字・黒字の構成分析!C$37)</f>
        <v>公共下水道事業特別会計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0.9</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1.29</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0.75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1.04</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0.8</v>
      </c>
    </row>
    <row r="34" spans="1:16" x14ac:dyDescent="0.15">
      <c r="A34" s="137" t="str">
        <f>IF(連結実質赤字比率に係る赤字・黒字の構成分析!C$36="",NA(),連結実質赤字比率に係る赤字・黒字の構成分析!C$36)</f>
        <v>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1.94</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2.35</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2.0099999999999998</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2.09</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1.41</v>
      </c>
    </row>
    <row r="35" spans="1:16" x14ac:dyDescent="0.15">
      <c r="A35" s="137" t="str">
        <f>IF(連結実質赤字比率に係る赤字・黒字の構成分析!C$35="",NA(),連結実質赤字比率に係る赤字・黒字の構成分析!C$35)</f>
        <v>国民健康保険特別会計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1.27</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4.41</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4.4800000000000004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4.05</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4.8600000000000003</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10.09</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14.17</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11.98</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12.19</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11.68</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241</v>
      </c>
      <c r="E42" s="138"/>
      <c r="F42" s="138"/>
      <c r="G42" s="138">
        <f>'実質公債費比率（分子）の構造'!L$52</f>
        <v>257</v>
      </c>
      <c r="H42" s="138"/>
      <c r="I42" s="138"/>
      <c r="J42" s="138">
        <f>'実質公債費比率（分子）の構造'!M$52</f>
        <v>271</v>
      </c>
      <c r="K42" s="138"/>
      <c r="L42" s="138"/>
      <c r="M42" s="138">
        <f>'実質公債費比率（分子）の構造'!N$52</f>
        <v>274</v>
      </c>
      <c r="N42" s="138"/>
      <c r="O42" s="138"/>
      <c r="P42" s="138">
        <f>'実質公債費比率（分子）の構造'!O$52</f>
        <v>296</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f>'実質公債費比率（分子）の構造'!O$51</f>
        <v>0</v>
      </c>
      <c r="O43" s="138"/>
      <c r="P43" s="138"/>
    </row>
    <row r="44" spans="1:16" x14ac:dyDescent="0.15">
      <c r="A44" s="138" t="s">
        <v>53</v>
      </c>
      <c r="B44" s="138">
        <f>'実質公債費比率（分子）の構造'!K$50</f>
        <v>0</v>
      </c>
      <c r="C44" s="138"/>
      <c r="D44" s="138"/>
      <c r="E44" s="138">
        <f>'実質公債費比率（分子）の構造'!L$50</f>
        <v>0</v>
      </c>
      <c r="F44" s="138"/>
      <c r="G44" s="138"/>
      <c r="H44" s="138">
        <f>'実質公債費比率（分子）の構造'!M$50</f>
        <v>0</v>
      </c>
      <c r="I44" s="138"/>
      <c r="J44" s="138"/>
      <c r="K44" s="138">
        <f>'実質公債費比率（分子）の構造'!N$50</f>
        <v>0</v>
      </c>
      <c r="L44" s="138"/>
      <c r="M44" s="138"/>
      <c r="N44" s="138">
        <f>'実質公債費比率（分子）の構造'!O$50</f>
        <v>0</v>
      </c>
      <c r="O44" s="138"/>
      <c r="P44" s="138"/>
    </row>
    <row r="45" spans="1:16" x14ac:dyDescent="0.15">
      <c r="A45" s="138" t="s">
        <v>54</v>
      </c>
      <c r="B45" s="138">
        <f>'実質公債費比率（分子）の構造'!K$49</f>
        <v>0</v>
      </c>
      <c r="C45" s="138"/>
      <c r="D45" s="138"/>
      <c r="E45" s="138">
        <f>'実質公債費比率（分子）の構造'!L$49</f>
        <v>0</v>
      </c>
      <c r="F45" s="138"/>
      <c r="G45" s="138"/>
      <c r="H45" s="138" t="str">
        <f>'実質公債費比率（分子）の構造'!M$49</f>
        <v>-</v>
      </c>
      <c r="I45" s="138"/>
      <c r="J45" s="138"/>
      <c r="K45" s="138">
        <f>'実質公債費比率（分子）の構造'!N$49</f>
        <v>15</v>
      </c>
      <c r="L45" s="138"/>
      <c r="M45" s="138"/>
      <c r="N45" s="138">
        <f>'実質公債費比率（分子）の構造'!O$49</f>
        <v>5</v>
      </c>
      <c r="O45" s="138"/>
      <c r="P45" s="138"/>
    </row>
    <row r="46" spans="1:16" x14ac:dyDescent="0.15">
      <c r="A46" s="138" t="s">
        <v>55</v>
      </c>
      <c r="B46" s="138">
        <f>'実質公債費比率（分子）の構造'!K$48</f>
        <v>80</v>
      </c>
      <c r="C46" s="138"/>
      <c r="D46" s="138"/>
      <c r="E46" s="138">
        <f>'実質公債費比率（分子）の構造'!L$48</f>
        <v>92</v>
      </c>
      <c r="F46" s="138"/>
      <c r="G46" s="138"/>
      <c r="H46" s="138">
        <f>'実質公債費比率（分子）の構造'!M$48</f>
        <v>83</v>
      </c>
      <c r="I46" s="138"/>
      <c r="J46" s="138"/>
      <c r="K46" s="138">
        <f>'実質公債費比率（分子）の構造'!N$48</f>
        <v>90</v>
      </c>
      <c r="L46" s="138"/>
      <c r="M46" s="138"/>
      <c r="N46" s="138">
        <f>'実質公債費比率（分子）の構造'!O$48</f>
        <v>123</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250</v>
      </c>
      <c r="C49" s="138"/>
      <c r="D49" s="138"/>
      <c r="E49" s="138">
        <f>'実質公債費比率（分子）の構造'!L$45</f>
        <v>266</v>
      </c>
      <c r="F49" s="138"/>
      <c r="G49" s="138"/>
      <c r="H49" s="138">
        <f>'実質公債費比率（分子）の構造'!M$45</f>
        <v>296</v>
      </c>
      <c r="I49" s="138"/>
      <c r="J49" s="138"/>
      <c r="K49" s="138">
        <f>'実質公債費比率（分子）の構造'!N$45</f>
        <v>300</v>
      </c>
      <c r="L49" s="138"/>
      <c r="M49" s="138"/>
      <c r="N49" s="138">
        <f>'実質公債費比率（分子）の構造'!O$45</f>
        <v>316</v>
      </c>
      <c r="O49" s="138"/>
      <c r="P49" s="138"/>
    </row>
    <row r="50" spans="1:16" x14ac:dyDescent="0.15">
      <c r="A50" s="138" t="s">
        <v>59</v>
      </c>
      <c r="B50" s="138" t="e">
        <f>NA()</f>
        <v>#N/A</v>
      </c>
      <c r="C50" s="138">
        <f>IF(ISNUMBER('実質公債費比率（分子）の構造'!K$53),'実質公債費比率（分子）の構造'!K$53,NA())</f>
        <v>89</v>
      </c>
      <c r="D50" s="138" t="e">
        <f>NA()</f>
        <v>#N/A</v>
      </c>
      <c r="E50" s="138" t="e">
        <f>NA()</f>
        <v>#N/A</v>
      </c>
      <c r="F50" s="138">
        <f>IF(ISNUMBER('実質公債費比率（分子）の構造'!L$53),'実質公債費比率（分子）の構造'!L$53,NA())</f>
        <v>101</v>
      </c>
      <c r="G50" s="138" t="e">
        <f>NA()</f>
        <v>#N/A</v>
      </c>
      <c r="H50" s="138" t="e">
        <f>NA()</f>
        <v>#N/A</v>
      </c>
      <c r="I50" s="138">
        <f>IF(ISNUMBER('実質公債費比率（分子）の構造'!M$53),'実質公債費比率（分子）の構造'!M$53,NA())</f>
        <v>108</v>
      </c>
      <c r="J50" s="138" t="e">
        <f>NA()</f>
        <v>#N/A</v>
      </c>
      <c r="K50" s="138" t="e">
        <f>NA()</f>
        <v>#N/A</v>
      </c>
      <c r="L50" s="138">
        <f>IF(ISNUMBER('実質公債費比率（分子）の構造'!N$53),'実質公債費比率（分子）の構造'!N$53,NA())</f>
        <v>131</v>
      </c>
      <c r="M50" s="138" t="e">
        <f>NA()</f>
        <v>#N/A</v>
      </c>
      <c r="N50" s="138" t="e">
        <f>NA()</f>
        <v>#N/A</v>
      </c>
      <c r="O50" s="138">
        <f>IF(ISNUMBER('実質公債費比率（分子）の構造'!O$53),'実質公債費比率（分子）の構造'!O$53,NA())</f>
        <v>148</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4007</v>
      </c>
      <c r="E56" s="137"/>
      <c r="F56" s="137"/>
      <c r="G56" s="137">
        <f>'将来負担比率（分子）の構造'!J$52</f>
        <v>4166</v>
      </c>
      <c r="H56" s="137"/>
      <c r="I56" s="137"/>
      <c r="J56" s="137">
        <f>'将来負担比率（分子）の構造'!K$52</f>
        <v>4236</v>
      </c>
      <c r="K56" s="137"/>
      <c r="L56" s="137"/>
      <c r="M56" s="137">
        <f>'将来負担比率（分子）の構造'!L$52</f>
        <v>4205</v>
      </c>
      <c r="N56" s="137"/>
      <c r="O56" s="137"/>
      <c r="P56" s="137">
        <f>'将来負担比率（分子）の構造'!M$52</f>
        <v>5715</v>
      </c>
    </row>
    <row r="57" spans="1:16" x14ac:dyDescent="0.15">
      <c r="A57" s="137" t="s">
        <v>36</v>
      </c>
      <c r="B57" s="137"/>
      <c r="C57" s="137"/>
      <c r="D57" s="137" t="str">
        <f>'将来負担比率（分子）の構造'!I$51</f>
        <v>-</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x14ac:dyDescent="0.15">
      <c r="A58" s="137" t="s">
        <v>35</v>
      </c>
      <c r="B58" s="137"/>
      <c r="C58" s="137"/>
      <c r="D58" s="137">
        <f>'将来負担比率（分子）の構造'!I$50</f>
        <v>2301</v>
      </c>
      <c r="E58" s="137"/>
      <c r="F58" s="137"/>
      <c r="G58" s="137">
        <f>'将来負担比率（分子）の構造'!J$50</f>
        <v>1734</v>
      </c>
      <c r="H58" s="137"/>
      <c r="I58" s="137"/>
      <c r="J58" s="137">
        <f>'将来負担比率（分子）の構造'!K$50</f>
        <v>1808</v>
      </c>
      <c r="K58" s="137"/>
      <c r="L58" s="137"/>
      <c r="M58" s="137">
        <f>'将来負担比率（分子）の構造'!L$50</f>
        <v>1976</v>
      </c>
      <c r="N58" s="137"/>
      <c r="O58" s="137"/>
      <c r="P58" s="137">
        <f>'将来負担比率（分子）の構造'!M$50</f>
        <v>1990</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672</v>
      </c>
      <c r="C62" s="137"/>
      <c r="D62" s="137"/>
      <c r="E62" s="137">
        <f>'将来負担比率（分子）の構造'!J$45</f>
        <v>645</v>
      </c>
      <c r="F62" s="137"/>
      <c r="G62" s="137"/>
      <c r="H62" s="137">
        <f>'将来負担比率（分子）の構造'!K$45</f>
        <v>606</v>
      </c>
      <c r="I62" s="137"/>
      <c r="J62" s="137"/>
      <c r="K62" s="137">
        <f>'将来負担比率（分子）の構造'!L$45</f>
        <v>559</v>
      </c>
      <c r="L62" s="137"/>
      <c r="M62" s="137"/>
      <c r="N62" s="137">
        <f>'将来負担比率（分子）の構造'!M$45</f>
        <v>481</v>
      </c>
      <c r="O62" s="137"/>
      <c r="P62" s="137"/>
    </row>
    <row r="63" spans="1:16" x14ac:dyDescent="0.15">
      <c r="A63" s="137" t="s">
        <v>28</v>
      </c>
      <c r="B63" s="137" t="str">
        <f>'将来負担比率（分子）の構造'!I$44</f>
        <v>-</v>
      </c>
      <c r="C63" s="137"/>
      <c r="D63" s="137"/>
      <c r="E63" s="137" t="str">
        <f>'将来負担比率（分子）の構造'!J$44</f>
        <v>-</v>
      </c>
      <c r="F63" s="137"/>
      <c r="G63" s="137"/>
      <c r="H63" s="137">
        <f>'将来負担比率（分子）の構造'!K$44</f>
        <v>125</v>
      </c>
      <c r="I63" s="137"/>
      <c r="J63" s="137"/>
      <c r="K63" s="137">
        <f>'将来負担比率（分子）の構造'!L$44</f>
        <v>109</v>
      </c>
      <c r="L63" s="137"/>
      <c r="M63" s="137"/>
      <c r="N63" s="137">
        <f>'将来負担比率（分子）の構造'!M$44</f>
        <v>104</v>
      </c>
      <c r="O63" s="137"/>
      <c r="P63" s="137"/>
    </row>
    <row r="64" spans="1:16" x14ac:dyDescent="0.15">
      <c r="A64" s="137" t="s">
        <v>27</v>
      </c>
      <c r="B64" s="137">
        <f>'将来負担比率（分子）の構造'!I$43</f>
        <v>2047</v>
      </c>
      <c r="C64" s="137"/>
      <c r="D64" s="137"/>
      <c r="E64" s="137">
        <f>'将来負担比率（分子）の構造'!J$43</f>
        <v>2237</v>
      </c>
      <c r="F64" s="137"/>
      <c r="G64" s="137"/>
      <c r="H64" s="137">
        <f>'将来負担比率（分子）の構造'!K$43</f>
        <v>2143</v>
      </c>
      <c r="I64" s="137"/>
      <c r="J64" s="137"/>
      <c r="K64" s="137">
        <f>'将来負担比率（分子）の構造'!L$43</f>
        <v>2079</v>
      </c>
      <c r="L64" s="137"/>
      <c r="M64" s="137"/>
      <c r="N64" s="137">
        <f>'将来負担比率（分子）の構造'!M$43</f>
        <v>2179</v>
      </c>
      <c r="O64" s="137"/>
      <c r="P64" s="137"/>
    </row>
    <row r="65" spans="1:16" x14ac:dyDescent="0.15">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3575</v>
      </c>
      <c r="C66" s="137"/>
      <c r="D66" s="137"/>
      <c r="E66" s="137">
        <f>'将来負担比率（分子）の構造'!J$41</f>
        <v>4461</v>
      </c>
      <c r="F66" s="137"/>
      <c r="G66" s="137"/>
      <c r="H66" s="137">
        <f>'将来負担比率（分子）の構造'!K$41</f>
        <v>4540</v>
      </c>
      <c r="I66" s="137"/>
      <c r="J66" s="137"/>
      <c r="K66" s="137">
        <f>'将来負担比率（分子）の構造'!L$41</f>
        <v>4656</v>
      </c>
      <c r="L66" s="137"/>
      <c r="M66" s="137"/>
      <c r="N66" s="137">
        <f>'将来負担比率（分子）の構造'!M$41</f>
        <v>6087</v>
      </c>
      <c r="O66" s="137"/>
      <c r="P66" s="137"/>
    </row>
    <row r="67" spans="1:16" x14ac:dyDescent="0.15">
      <c r="A67" s="137" t="s">
        <v>63</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1443</v>
      </c>
      <c r="G67" s="137" t="e">
        <f>NA()</f>
        <v>#N/A</v>
      </c>
      <c r="H67" s="137" t="e">
        <f>NA()</f>
        <v>#N/A</v>
      </c>
      <c r="I67" s="137">
        <f>IF(ISNUMBER('将来負担比率（分子）の構造'!K$53), IF('将来負担比率（分子）の構造'!K$53 &lt; 0, 0, '将来負担比率（分子）の構造'!K$53), NA())</f>
        <v>1371</v>
      </c>
      <c r="J67" s="137" t="e">
        <f>NA()</f>
        <v>#N/A</v>
      </c>
      <c r="K67" s="137" t="e">
        <f>NA()</f>
        <v>#N/A</v>
      </c>
      <c r="L67" s="137">
        <f>IF(ISNUMBER('将来負担比率（分子）の構造'!L$53), IF('将来負担比率（分子）の構造'!L$53 &lt; 0, 0, '将来負担比率（分子）の構造'!L$53), NA())</f>
        <v>1222</v>
      </c>
      <c r="M67" s="137" t="e">
        <f>NA()</f>
        <v>#N/A</v>
      </c>
      <c r="N67" s="137" t="e">
        <f>NA()</f>
        <v>#N/A</v>
      </c>
      <c r="O67" s="137">
        <f>IF(ISNUMBER('将来負担比率（分子）の構造'!M$53), IF('将来負担比率（分子）の構造'!M$53 &lt; 0, 0, '将来負担比率（分子）の構造'!M$53), NA())</f>
        <v>1146</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194</v>
      </c>
      <c r="DI1" s="734"/>
      <c r="DJ1" s="734"/>
      <c r="DK1" s="734"/>
      <c r="DL1" s="734"/>
      <c r="DM1" s="734"/>
      <c r="DN1" s="735"/>
      <c r="DP1" s="733" t="s">
        <v>195</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197</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198</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199</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200</v>
      </c>
      <c r="S4" s="681"/>
      <c r="T4" s="681"/>
      <c r="U4" s="681"/>
      <c r="V4" s="681"/>
      <c r="W4" s="681"/>
      <c r="X4" s="681"/>
      <c r="Y4" s="682"/>
      <c r="Z4" s="680" t="s">
        <v>201</v>
      </c>
      <c r="AA4" s="681"/>
      <c r="AB4" s="681"/>
      <c r="AC4" s="682"/>
      <c r="AD4" s="680" t="s">
        <v>202</v>
      </c>
      <c r="AE4" s="681"/>
      <c r="AF4" s="681"/>
      <c r="AG4" s="681"/>
      <c r="AH4" s="681"/>
      <c r="AI4" s="681"/>
      <c r="AJ4" s="681"/>
      <c r="AK4" s="682"/>
      <c r="AL4" s="680" t="s">
        <v>201</v>
      </c>
      <c r="AM4" s="681"/>
      <c r="AN4" s="681"/>
      <c r="AO4" s="682"/>
      <c r="AP4" s="736" t="s">
        <v>203</v>
      </c>
      <c r="AQ4" s="736"/>
      <c r="AR4" s="736"/>
      <c r="AS4" s="736"/>
      <c r="AT4" s="736"/>
      <c r="AU4" s="736"/>
      <c r="AV4" s="736"/>
      <c r="AW4" s="736"/>
      <c r="AX4" s="736"/>
      <c r="AY4" s="736"/>
      <c r="AZ4" s="736"/>
      <c r="BA4" s="736"/>
      <c r="BB4" s="736"/>
      <c r="BC4" s="736"/>
      <c r="BD4" s="736"/>
      <c r="BE4" s="736"/>
      <c r="BF4" s="736"/>
      <c r="BG4" s="736" t="s">
        <v>204</v>
      </c>
      <c r="BH4" s="736"/>
      <c r="BI4" s="736"/>
      <c r="BJ4" s="736"/>
      <c r="BK4" s="736"/>
      <c r="BL4" s="736"/>
      <c r="BM4" s="736"/>
      <c r="BN4" s="736"/>
      <c r="BO4" s="736" t="s">
        <v>201</v>
      </c>
      <c r="BP4" s="736"/>
      <c r="BQ4" s="736"/>
      <c r="BR4" s="736"/>
      <c r="BS4" s="736" t="s">
        <v>205</v>
      </c>
      <c r="BT4" s="736"/>
      <c r="BU4" s="736"/>
      <c r="BV4" s="736"/>
      <c r="BW4" s="736"/>
      <c r="BX4" s="736"/>
      <c r="BY4" s="736"/>
      <c r="BZ4" s="736"/>
      <c r="CA4" s="736"/>
      <c r="CB4" s="736"/>
      <c r="CD4" s="725" t="s">
        <v>206</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207</v>
      </c>
      <c r="C5" s="708"/>
      <c r="D5" s="708"/>
      <c r="E5" s="708"/>
      <c r="F5" s="708"/>
      <c r="G5" s="708"/>
      <c r="H5" s="708"/>
      <c r="I5" s="708"/>
      <c r="J5" s="708"/>
      <c r="K5" s="708"/>
      <c r="L5" s="708"/>
      <c r="M5" s="708"/>
      <c r="N5" s="708"/>
      <c r="O5" s="708"/>
      <c r="P5" s="708"/>
      <c r="Q5" s="709"/>
      <c r="R5" s="670">
        <v>1369242</v>
      </c>
      <c r="S5" s="671"/>
      <c r="T5" s="671"/>
      <c r="U5" s="671"/>
      <c r="V5" s="671"/>
      <c r="W5" s="671"/>
      <c r="X5" s="671"/>
      <c r="Y5" s="718"/>
      <c r="Z5" s="731">
        <v>17.5</v>
      </c>
      <c r="AA5" s="731"/>
      <c r="AB5" s="731"/>
      <c r="AC5" s="731"/>
      <c r="AD5" s="732">
        <v>1369242</v>
      </c>
      <c r="AE5" s="732"/>
      <c r="AF5" s="732"/>
      <c r="AG5" s="732"/>
      <c r="AH5" s="732"/>
      <c r="AI5" s="732"/>
      <c r="AJ5" s="732"/>
      <c r="AK5" s="732"/>
      <c r="AL5" s="719">
        <v>60.4</v>
      </c>
      <c r="AM5" s="688"/>
      <c r="AN5" s="688"/>
      <c r="AO5" s="720"/>
      <c r="AP5" s="707" t="s">
        <v>208</v>
      </c>
      <c r="AQ5" s="708"/>
      <c r="AR5" s="708"/>
      <c r="AS5" s="708"/>
      <c r="AT5" s="708"/>
      <c r="AU5" s="708"/>
      <c r="AV5" s="708"/>
      <c r="AW5" s="708"/>
      <c r="AX5" s="708"/>
      <c r="AY5" s="708"/>
      <c r="AZ5" s="708"/>
      <c r="BA5" s="708"/>
      <c r="BB5" s="708"/>
      <c r="BC5" s="708"/>
      <c r="BD5" s="708"/>
      <c r="BE5" s="708"/>
      <c r="BF5" s="709"/>
      <c r="BG5" s="620">
        <v>1367919</v>
      </c>
      <c r="BH5" s="621"/>
      <c r="BI5" s="621"/>
      <c r="BJ5" s="621"/>
      <c r="BK5" s="621"/>
      <c r="BL5" s="621"/>
      <c r="BM5" s="621"/>
      <c r="BN5" s="622"/>
      <c r="BO5" s="673">
        <v>99.9</v>
      </c>
      <c r="BP5" s="673"/>
      <c r="BQ5" s="673"/>
      <c r="BR5" s="673"/>
      <c r="BS5" s="674" t="s">
        <v>209</v>
      </c>
      <c r="BT5" s="674"/>
      <c r="BU5" s="674"/>
      <c r="BV5" s="674"/>
      <c r="BW5" s="674"/>
      <c r="BX5" s="674"/>
      <c r="BY5" s="674"/>
      <c r="BZ5" s="674"/>
      <c r="CA5" s="674"/>
      <c r="CB5" s="710"/>
      <c r="CD5" s="725" t="s">
        <v>203</v>
      </c>
      <c r="CE5" s="726"/>
      <c r="CF5" s="726"/>
      <c r="CG5" s="726"/>
      <c r="CH5" s="726"/>
      <c r="CI5" s="726"/>
      <c r="CJ5" s="726"/>
      <c r="CK5" s="726"/>
      <c r="CL5" s="726"/>
      <c r="CM5" s="726"/>
      <c r="CN5" s="726"/>
      <c r="CO5" s="726"/>
      <c r="CP5" s="726"/>
      <c r="CQ5" s="727"/>
      <c r="CR5" s="725" t="s">
        <v>210</v>
      </c>
      <c r="CS5" s="726"/>
      <c r="CT5" s="726"/>
      <c r="CU5" s="726"/>
      <c r="CV5" s="726"/>
      <c r="CW5" s="726"/>
      <c r="CX5" s="726"/>
      <c r="CY5" s="727"/>
      <c r="CZ5" s="725" t="s">
        <v>201</v>
      </c>
      <c r="DA5" s="726"/>
      <c r="DB5" s="726"/>
      <c r="DC5" s="727"/>
      <c r="DD5" s="725" t="s">
        <v>211</v>
      </c>
      <c r="DE5" s="726"/>
      <c r="DF5" s="726"/>
      <c r="DG5" s="726"/>
      <c r="DH5" s="726"/>
      <c r="DI5" s="726"/>
      <c r="DJ5" s="726"/>
      <c r="DK5" s="726"/>
      <c r="DL5" s="726"/>
      <c r="DM5" s="726"/>
      <c r="DN5" s="726"/>
      <c r="DO5" s="726"/>
      <c r="DP5" s="727"/>
      <c r="DQ5" s="725" t="s">
        <v>212</v>
      </c>
      <c r="DR5" s="726"/>
      <c r="DS5" s="726"/>
      <c r="DT5" s="726"/>
      <c r="DU5" s="726"/>
      <c r="DV5" s="726"/>
      <c r="DW5" s="726"/>
      <c r="DX5" s="726"/>
      <c r="DY5" s="726"/>
      <c r="DZ5" s="726"/>
      <c r="EA5" s="726"/>
      <c r="EB5" s="726"/>
      <c r="EC5" s="727"/>
    </row>
    <row r="6" spans="2:143" ht="11.25" customHeight="1" x14ac:dyDescent="0.15">
      <c r="B6" s="617" t="s">
        <v>213</v>
      </c>
      <c r="C6" s="618"/>
      <c r="D6" s="618"/>
      <c r="E6" s="618"/>
      <c r="F6" s="618"/>
      <c r="G6" s="618"/>
      <c r="H6" s="618"/>
      <c r="I6" s="618"/>
      <c r="J6" s="618"/>
      <c r="K6" s="618"/>
      <c r="L6" s="618"/>
      <c r="M6" s="618"/>
      <c r="N6" s="618"/>
      <c r="O6" s="618"/>
      <c r="P6" s="618"/>
      <c r="Q6" s="619"/>
      <c r="R6" s="620">
        <v>40666</v>
      </c>
      <c r="S6" s="621"/>
      <c r="T6" s="621"/>
      <c r="U6" s="621"/>
      <c r="V6" s="621"/>
      <c r="W6" s="621"/>
      <c r="X6" s="621"/>
      <c r="Y6" s="622"/>
      <c r="Z6" s="673">
        <v>0.5</v>
      </c>
      <c r="AA6" s="673"/>
      <c r="AB6" s="673"/>
      <c r="AC6" s="673"/>
      <c r="AD6" s="674">
        <v>40666</v>
      </c>
      <c r="AE6" s="674"/>
      <c r="AF6" s="674"/>
      <c r="AG6" s="674"/>
      <c r="AH6" s="674"/>
      <c r="AI6" s="674"/>
      <c r="AJ6" s="674"/>
      <c r="AK6" s="674"/>
      <c r="AL6" s="643">
        <v>1.8</v>
      </c>
      <c r="AM6" s="675"/>
      <c r="AN6" s="675"/>
      <c r="AO6" s="676"/>
      <c r="AP6" s="617" t="s">
        <v>214</v>
      </c>
      <c r="AQ6" s="618"/>
      <c r="AR6" s="618"/>
      <c r="AS6" s="618"/>
      <c r="AT6" s="618"/>
      <c r="AU6" s="618"/>
      <c r="AV6" s="618"/>
      <c r="AW6" s="618"/>
      <c r="AX6" s="618"/>
      <c r="AY6" s="618"/>
      <c r="AZ6" s="618"/>
      <c r="BA6" s="618"/>
      <c r="BB6" s="618"/>
      <c r="BC6" s="618"/>
      <c r="BD6" s="618"/>
      <c r="BE6" s="618"/>
      <c r="BF6" s="619"/>
      <c r="BG6" s="620">
        <v>1367919</v>
      </c>
      <c r="BH6" s="621"/>
      <c r="BI6" s="621"/>
      <c r="BJ6" s="621"/>
      <c r="BK6" s="621"/>
      <c r="BL6" s="621"/>
      <c r="BM6" s="621"/>
      <c r="BN6" s="622"/>
      <c r="BO6" s="673">
        <v>99.9</v>
      </c>
      <c r="BP6" s="673"/>
      <c r="BQ6" s="673"/>
      <c r="BR6" s="673"/>
      <c r="BS6" s="674" t="s">
        <v>209</v>
      </c>
      <c r="BT6" s="674"/>
      <c r="BU6" s="674"/>
      <c r="BV6" s="674"/>
      <c r="BW6" s="674"/>
      <c r="BX6" s="674"/>
      <c r="BY6" s="674"/>
      <c r="BZ6" s="674"/>
      <c r="CA6" s="674"/>
      <c r="CB6" s="710"/>
      <c r="CD6" s="677" t="s">
        <v>215</v>
      </c>
      <c r="CE6" s="678"/>
      <c r="CF6" s="678"/>
      <c r="CG6" s="678"/>
      <c r="CH6" s="678"/>
      <c r="CI6" s="678"/>
      <c r="CJ6" s="678"/>
      <c r="CK6" s="678"/>
      <c r="CL6" s="678"/>
      <c r="CM6" s="678"/>
      <c r="CN6" s="678"/>
      <c r="CO6" s="678"/>
      <c r="CP6" s="678"/>
      <c r="CQ6" s="679"/>
      <c r="CR6" s="620">
        <v>65024</v>
      </c>
      <c r="CS6" s="621"/>
      <c r="CT6" s="621"/>
      <c r="CU6" s="621"/>
      <c r="CV6" s="621"/>
      <c r="CW6" s="621"/>
      <c r="CX6" s="621"/>
      <c r="CY6" s="622"/>
      <c r="CZ6" s="673">
        <v>0.9</v>
      </c>
      <c r="DA6" s="673"/>
      <c r="DB6" s="673"/>
      <c r="DC6" s="673"/>
      <c r="DD6" s="626" t="s">
        <v>209</v>
      </c>
      <c r="DE6" s="621"/>
      <c r="DF6" s="621"/>
      <c r="DG6" s="621"/>
      <c r="DH6" s="621"/>
      <c r="DI6" s="621"/>
      <c r="DJ6" s="621"/>
      <c r="DK6" s="621"/>
      <c r="DL6" s="621"/>
      <c r="DM6" s="621"/>
      <c r="DN6" s="621"/>
      <c r="DO6" s="621"/>
      <c r="DP6" s="622"/>
      <c r="DQ6" s="626">
        <v>65024</v>
      </c>
      <c r="DR6" s="621"/>
      <c r="DS6" s="621"/>
      <c r="DT6" s="621"/>
      <c r="DU6" s="621"/>
      <c r="DV6" s="621"/>
      <c r="DW6" s="621"/>
      <c r="DX6" s="621"/>
      <c r="DY6" s="621"/>
      <c r="DZ6" s="621"/>
      <c r="EA6" s="621"/>
      <c r="EB6" s="621"/>
      <c r="EC6" s="656"/>
    </row>
    <row r="7" spans="2:143" ht="11.25" customHeight="1" x14ac:dyDescent="0.15">
      <c r="B7" s="617" t="s">
        <v>216</v>
      </c>
      <c r="C7" s="618"/>
      <c r="D7" s="618"/>
      <c r="E7" s="618"/>
      <c r="F7" s="618"/>
      <c r="G7" s="618"/>
      <c r="H7" s="618"/>
      <c r="I7" s="618"/>
      <c r="J7" s="618"/>
      <c r="K7" s="618"/>
      <c r="L7" s="618"/>
      <c r="M7" s="618"/>
      <c r="N7" s="618"/>
      <c r="O7" s="618"/>
      <c r="P7" s="618"/>
      <c r="Q7" s="619"/>
      <c r="R7" s="620">
        <v>906</v>
      </c>
      <c r="S7" s="621"/>
      <c r="T7" s="621"/>
      <c r="U7" s="621"/>
      <c r="V7" s="621"/>
      <c r="W7" s="621"/>
      <c r="X7" s="621"/>
      <c r="Y7" s="622"/>
      <c r="Z7" s="673">
        <v>0</v>
      </c>
      <c r="AA7" s="673"/>
      <c r="AB7" s="673"/>
      <c r="AC7" s="673"/>
      <c r="AD7" s="674">
        <v>906</v>
      </c>
      <c r="AE7" s="674"/>
      <c r="AF7" s="674"/>
      <c r="AG7" s="674"/>
      <c r="AH7" s="674"/>
      <c r="AI7" s="674"/>
      <c r="AJ7" s="674"/>
      <c r="AK7" s="674"/>
      <c r="AL7" s="643">
        <v>0</v>
      </c>
      <c r="AM7" s="675"/>
      <c r="AN7" s="675"/>
      <c r="AO7" s="676"/>
      <c r="AP7" s="617" t="s">
        <v>217</v>
      </c>
      <c r="AQ7" s="618"/>
      <c r="AR7" s="618"/>
      <c r="AS7" s="618"/>
      <c r="AT7" s="618"/>
      <c r="AU7" s="618"/>
      <c r="AV7" s="618"/>
      <c r="AW7" s="618"/>
      <c r="AX7" s="618"/>
      <c r="AY7" s="618"/>
      <c r="AZ7" s="618"/>
      <c r="BA7" s="618"/>
      <c r="BB7" s="618"/>
      <c r="BC7" s="618"/>
      <c r="BD7" s="618"/>
      <c r="BE7" s="618"/>
      <c r="BF7" s="619"/>
      <c r="BG7" s="620">
        <v>484689</v>
      </c>
      <c r="BH7" s="621"/>
      <c r="BI7" s="621"/>
      <c r="BJ7" s="621"/>
      <c r="BK7" s="621"/>
      <c r="BL7" s="621"/>
      <c r="BM7" s="621"/>
      <c r="BN7" s="622"/>
      <c r="BO7" s="673">
        <v>35.4</v>
      </c>
      <c r="BP7" s="673"/>
      <c r="BQ7" s="673"/>
      <c r="BR7" s="673"/>
      <c r="BS7" s="674" t="s">
        <v>209</v>
      </c>
      <c r="BT7" s="674"/>
      <c r="BU7" s="674"/>
      <c r="BV7" s="674"/>
      <c r="BW7" s="674"/>
      <c r="BX7" s="674"/>
      <c r="BY7" s="674"/>
      <c r="BZ7" s="674"/>
      <c r="CA7" s="674"/>
      <c r="CB7" s="710"/>
      <c r="CD7" s="657" t="s">
        <v>218</v>
      </c>
      <c r="CE7" s="654"/>
      <c r="CF7" s="654"/>
      <c r="CG7" s="654"/>
      <c r="CH7" s="654"/>
      <c r="CI7" s="654"/>
      <c r="CJ7" s="654"/>
      <c r="CK7" s="654"/>
      <c r="CL7" s="654"/>
      <c r="CM7" s="654"/>
      <c r="CN7" s="654"/>
      <c r="CO7" s="654"/>
      <c r="CP7" s="654"/>
      <c r="CQ7" s="655"/>
      <c r="CR7" s="620">
        <v>759805</v>
      </c>
      <c r="CS7" s="621"/>
      <c r="CT7" s="621"/>
      <c r="CU7" s="621"/>
      <c r="CV7" s="621"/>
      <c r="CW7" s="621"/>
      <c r="CX7" s="621"/>
      <c r="CY7" s="622"/>
      <c r="CZ7" s="673">
        <v>10.4</v>
      </c>
      <c r="DA7" s="673"/>
      <c r="DB7" s="673"/>
      <c r="DC7" s="673"/>
      <c r="DD7" s="626">
        <v>3162</v>
      </c>
      <c r="DE7" s="621"/>
      <c r="DF7" s="621"/>
      <c r="DG7" s="621"/>
      <c r="DH7" s="621"/>
      <c r="DI7" s="621"/>
      <c r="DJ7" s="621"/>
      <c r="DK7" s="621"/>
      <c r="DL7" s="621"/>
      <c r="DM7" s="621"/>
      <c r="DN7" s="621"/>
      <c r="DO7" s="621"/>
      <c r="DP7" s="622"/>
      <c r="DQ7" s="626">
        <v>642097</v>
      </c>
      <c r="DR7" s="621"/>
      <c r="DS7" s="621"/>
      <c r="DT7" s="621"/>
      <c r="DU7" s="621"/>
      <c r="DV7" s="621"/>
      <c r="DW7" s="621"/>
      <c r="DX7" s="621"/>
      <c r="DY7" s="621"/>
      <c r="DZ7" s="621"/>
      <c r="EA7" s="621"/>
      <c r="EB7" s="621"/>
      <c r="EC7" s="656"/>
    </row>
    <row r="8" spans="2:143" ht="11.25" customHeight="1" x14ac:dyDescent="0.15">
      <c r="B8" s="617" t="s">
        <v>219</v>
      </c>
      <c r="C8" s="618"/>
      <c r="D8" s="618"/>
      <c r="E8" s="618"/>
      <c r="F8" s="618"/>
      <c r="G8" s="618"/>
      <c r="H8" s="618"/>
      <c r="I8" s="618"/>
      <c r="J8" s="618"/>
      <c r="K8" s="618"/>
      <c r="L8" s="618"/>
      <c r="M8" s="618"/>
      <c r="N8" s="618"/>
      <c r="O8" s="618"/>
      <c r="P8" s="618"/>
      <c r="Q8" s="619"/>
      <c r="R8" s="620">
        <v>2098</v>
      </c>
      <c r="S8" s="621"/>
      <c r="T8" s="621"/>
      <c r="U8" s="621"/>
      <c r="V8" s="621"/>
      <c r="W8" s="621"/>
      <c r="X8" s="621"/>
      <c r="Y8" s="622"/>
      <c r="Z8" s="673">
        <v>0</v>
      </c>
      <c r="AA8" s="673"/>
      <c r="AB8" s="673"/>
      <c r="AC8" s="673"/>
      <c r="AD8" s="674">
        <v>2098</v>
      </c>
      <c r="AE8" s="674"/>
      <c r="AF8" s="674"/>
      <c r="AG8" s="674"/>
      <c r="AH8" s="674"/>
      <c r="AI8" s="674"/>
      <c r="AJ8" s="674"/>
      <c r="AK8" s="674"/>
      <c r="AL8" s="643">
        <v>0.1</v>
      </c>
      <c r="AM8" s="675"/>
      <c r="AN8" s="675"/>
      <c r="AO8" s="676"/>
      <c r="AP8" s="617" t="s">
        <v>220</v>
      </c>
      <c r="AQ8" s="618"/>
      <c r="AR8" s="618"/>
      <c r="AS8" s="618"/>
      <c r="AT8" s="618"/>
      <c r="AU8" s="618"/>
      <c r="AV8" s="618"/>
      <c r="AW8" s="618"/>
      <c r="AX8" s="618"/>
      <c r="AY8" s="618"/>
      <c r="AZ8" s="618"/>
      <c r="BA8" s="618"/>
      <c r="BB8" s="618"/>
      <c r="BC8" s="618"/>
      <c r="BD8" s="618"/>
      <c r="BE8" s="618"/>
      <c r="BF8" s="619"/>
      <c r="BG8" s="620">
        <v>14144</v>
      </c>
      <c r="BH8" s="621"/>
      <c r="BI8" s="621"/>
      <c r="BJ8" s="621"/>
      <c r="BK8" s="621"/>
      <c r="BL8" s="621"/>
      <c r="BM8" s="621"/>
      <c r="BN8" s="622"/>
      <c r="BO8" s="673">
        <v>1</v>
      </c>
      <c r="BP8" s="673"/>
      <c r="BQ8" s="673"/>
      <c r="BR8" s="673"/>
      <c r="BS8" s="626" t="s">
        <v>111</v>
      </c>
      <c r="BT8" s="621"/>
      <c r="BU8" s="621"/>
      <c r="BV8" s="621"/>
      <c r="BW8" s="621"/>
      <c r="BX8" s="621"/>
      <c r="BY8" s="621"/>
      <c r="BZ8" s="621"/>
      <c r="CA8" s="621"/>
      <c r="CB8" s="656"/>
      <c r="CD8" s="657" t="s">
        <v>221</v>
      </c>
      <c r="CE8" s="654"/>
      <c r="CF8" s="654"/>
      <c r="CG8" s="654"/>
      <c r="CH8" s="654"/>
      <c r="CI8" s="654"/>
      <c r="CJ8" s="654"/>
      <c r="CK8" s="654"/>
      <c r="CL8" s="654"/>
      <c r="CM8" s="654"/>
      <c r="CN8" s="654"/>
      <c r="CO8" s="654"/>
      <c r="CP8" s="654"/>
      <c r="CQ8" s="655"/>
      <c r="CR8" s="620">
        <v>1509107</v>
      </c>
      <c r="CS8" s="621"/>
      <c r="CT8" s="621"/>
      <c r="CU8" s="621"/>
      <c r="CV8" s="621"/>
      <c r="CW8" s="621"/>
      <c r="CX8" s="621"/>
      <c r="CY8" s="622"/>
      <c r="CZ8" s="673">
        <v>20.7</v>
      </c>
      <c r="DA8" s="673"/>
      <c r="DB8" s="673"/>
      <c r="DC8" s="673"/>
      <c r="DD8" s="626">
        <v>10295</v>
      </c>
      <c r="DE8" s="621"/>
      <c r="DF8" s="621"/>
      <c r="DG8" s="621"/>
      <c r="DH8" s="621"/>
      <c r="DI8" s="621"/>
      <c r="DJ8" s="621"/>
      <c r="DK8" s="621"/>
      <c r="DL8" s="621"/>
      <c r="DM8" s="621"/>
      <c r="DN8" s="621"/>
      <c r="DO8" s="621"/>
      <c r="DP8" s="622"/>
      <c r="DQ8" s="626">
        <v>634101</v>
      </c>
      <c r="DR8" s="621"/>
      <c r="DS8" s="621"/>
      <c r="DT8" s="621"/>
      <c r="DU8" s="621"/>
      <c r="DV8" s="621"/>
      <c r="DW8" s="621"/>
      <c r="DX8" s="621"/>
      <c r="DY8" s="621"/>
      <c r="DZ8" s="621"/>
      <c r="EA8" s="621"/>
      <c r="EB8" s="621"/>
      <c r="EC8" s="656"/>
    </row>
    <row r="9" spans="2:143" ht="11.25" customHeight="1" x14ac:dyDescent="0.15">
      <c r="B9" s="617" t="s">
        <v>222</v>
      </c>
      <c r="C9" s="618"/>
      <c r="D9" s="618"/>
      <c r="E9" s="618"/>
      <c r="F9" s="618"/>
      <c r="G9" s="618"/>
      <c r="H9" s="618"/>
      <c r="I9" s="618"/>
      <c r="J9" s="618"/>
      <c r="K9" s="618"/>
      <c r="L9" s="618"/>
      <c r="M9" s="618"/>
      <c r="N9" s="618"/>
      <c r="O9" s="618"/>
      <c r="P9" s="618"/>
      <c r="Q9" s="619"/>
      <c r="R9" s="620">
        <v>1535</v>
      </c>
      <c r="S9" s="621"/>
      <c r="T9" s="621"/>
      <c r="U9" s="621"/>
      <c r="V9" s="621"/>
      <c r="W9" s="621"/>
      <c r="X9" s="621"/>
      <c r="Y9" s="622"/>
      <c r="Z9" s="673">
        <v>0</v>
      </c>
      <c r="AA9" s="673"/>
      <c r="AB9" s="673"/>
      <c r="AC9" s="673"/>
      <c r="AD9" s="674">
        <v>1535</v>
      </c>
      <c r="AE9" s="674"/>
      <c r="AF9" s="674"/>
      <c r="AG9" s="674"/>
      <c r="AH9" s="674"/>
      <c r="AI9" s="674"/>
      <c r="AJ9" s="674"/>
      <c r="AK9" s="674"/>
      <c r="AL9" s="643">
        <v>0.1</v>
      </c>
      <c r="AM9" s="675"/>
      <c r="AN9" s="675"/>
      <c r="AO9" s="676"/>
      <c r="AP9" s="617" t="s">
        <v>223</v>
      </c>
      <c r="AQ9" s="618"/>
      <c r="AR9" s="618"/>
      <c r="AS9" s="618"/>
      <c r="AT9" s="618"/>
      <c r="AU9" s="618"/>
      <c r="AV9" s="618"/>
      <c r="AW9" s="618"/>
      <c r="AX9" s="618"/>
      <c r="AY9" s="618"/>
      <c r="AZ9" s="618"/>
      <c r="BA9" s="618"/>
      <c r="BB9" s="618"/>
      <c r="BC9" s="618"/>
      <c r="BD9" s="618"/>
      <c r="BE9" s="618"/>
      <c r="BF9" s="619"/>
      <c r="BG9" s="620">
        <v>330005</v>
      </c>
      <c r="BH9" s="621"/>
      <c r="BI9" s="621"/>
      <c r="BJ9" s="621"/>
      <c r="BK9" s="621"/>
      <c r="BL9" s="621"/>
      <c r="BM9" s="621"/>
      <c r="BN9" s="622"/>
      <c r="BO9" s="673">
        <v>24.1</v>
      </c>
      <c r="BP9" s="673"/>
      <c r="BQ9" s="673"/>
      <c r="BR9" s="673"/>
      <c r="BS9" s="626" t="s">
        <v>111</v>
      </c>
      <c r="BT9" s="621"/>
      <c r="BU9" s="621"/>
      <c r="BV9" s="621"/>
      <c r="BW9" s="621"/>
      <c r="BX9" s="621"/>
      <c r="BY9" s="621"/>
      <c r="BZ9" s="621"/>
      <c r="CA9" s="621"/>
      <c r="CB9" s="656"/>
      <c r="CD9" s="657" t="s">
        <v>224</v>
      </c>
      <c r="CE9" s="654"/>
      <c r="CF9" s="654"/>
      <c r="CG9" s="654"/>
      <c r="CH9" s="654"/>
      <c r="CI9" s="654"/>
      <c r="CJ9" s="654"/>
      <c r="CK9" s="654"/>
      <c r="CL9" s="654"/>
      <c r="CM9" s="654"/>
      <c r="CN9" s="654"/>
      <c r="CO9" s="654"/>
      <c r="CP9" s="654"/>
      <c r="CQ9" s="655"/>
      <c r="CR9" s="620">
        <v>2977089</v>
      </c>
      <c r="CS9" s="621"/>
      <c r="CT9" s="621"/>
      <c r="CU9" s="621"/>
      <c r="CV9" s="621"/>
      <c r="CW9" s="621"/>
      <c r="CX9" s="621"/>
      <c r="CY9" s="622"/>
      <c r="CZ9" s="673">
        <v>40.9</v>
      </c>
      <c r="DA9" s="673"/>
      <c r="DB9" s="673"/>
      <c r="DC9" s="673"/>
      <c r="DD9" s="626">
        <v>11706</v>
      </c>
      <c r="DE9" s="621"/>
      <c r="DF9" s="621"/>
      <c r="DG9" s="621"/>
      <c r="DH9" s="621"/>
      <c r="DI9" s="621"/>
      <c r="DJ9" s="621"/>
      <c r="DK9" s="621"/>
      <c r="DL9" s="621"/>
      <c r="DM9" s="621"/>
      <c r="DN9" s="621"/>
      <c r="DO9" s="621"/>
      <c r="DP9" s="622"/>
      <c r="DQ9" s="626">
        <v>333222</v>
      </c>
      <c r="DR9" s="621"/>
      <c r="DS9" s="621"/>
      <c r="DT9" s="621"/>
      <c r="DU9" s="621"/>
      <c r="DV9" s="621"/>
      <c r="DW9" s="621"/>
      <c r="DX9" s="621"/>
      <c r="DY9" s="621"/>
      <c r="DZ9" s="621"/>
      <c r="EA9" s="621"/>
      <c r="EB9" s="621"/>
      <c r="EC9" s="656"/>
    </row>
    <row r="10" spans="2:143" ht="11.25" customHeight="1" x14ac:dyDescent="0.15">
      <c r="B10" s="617" t="s">
        <v>225</v>
      </c>
      <c r="C10" s="618"/>
      <c r="D10" s="618"/>
      <c r="E10" s="618"/>
      <c r="F10" s="618"/>
      <c r="G10" s="618"/>
      <c r="H10" s="618"/>
      <c r="I10" s="618"/>
      <c r="J10" s="618"/>
      <c r="K10" s="618"/>
      <c r="L10" s="618"/>
      <c r="M10" s="618"/>
      <c r="N10" s="618"/>
      <c r="O10" s="618"/>
      <c r="P10" s="618"/>
      <c r="Q10" s="619"/>
      <c r="R10" s="620">
        <v>192357</v>
      </c>
      <c r="S10" s="621"/>
      <c r="T10" s="621"/>
      <c r="U10" s="621"/>
      <c r="V10" s="621"/>
      <c r="W10" s="621"/>
      <c r="X10" s="621"/>
      <c r="Y10" s="622"/>
      <c r="Z10" s="673">
        <v>2.5</v>
      </c>
      <c r="AA10" s="673"/>
      <c r="AB10" s="673"/>
      <c r="AC10" s="673"/>
      <c r="AD10" s="674">
        <v>192357</v>
      </c>
      <c r="AE10" s="674"/>
      <c r="AF10" s="674"/>
      <c r="AG10" s="674"/>
      <c r="AH10" s="674"/>
      <c r="AI10" s="674"/>
      <c r="AJ10" s="674"/>
      <c r="AK10" s="674"/>
      <c r="AL10" s="643">
        <v>8.5</v>
      </c>
      <c r="AM10" s="675"/>
      <c r="AN10" s="675"/>
      <c r="AO10" s="676"/>
      <c r="AP10" s="617" t="s">
        <v>226</v>
      </c>
      <c r="AQ10" s="618"/>
      <c r="AR10" s="618"/>
      <c r="AS10" s="618"/>
      <c r="AT10" s="618"/>
      <c r="AU10" s="618"/>
      <c r="AV10" s="618"/>
      <c r="AW10" s="618"/>
      <c r="AX10" s="618"/>
      <c r="AY10" s="618"/>
      <c r="AZ10" s="618"/>
      <c r="BA10" s="618"/>
      <c r="BB10" s="618"/>
      <c r="BC10" s="618"/>
      <c r="BD10" s="618"/>
      <c r="BE10" s="618"/>
      <c r="BF10" s="619"/>
      <c r="BG10" s="620">
        <v>57968</v>
      </c>
      <c r="BH10" s="621"/>
      <c r="BI10" s="621"/>
      <c r="BJ10" s="621"/>
      <c r="BK10" s="621"/>
      <c r="BL10" s="621"/>
      <c r="BM10" s="621"/>
      <c r="BN10" s="622"/>
      <c r="BO10" s="673">
        <v>4.2</v>
      </c>
      <c r="BP10" s="673"/>
      <c r="BQ10" s="673"/>
      <c r="BR10" s="673"/>
      <c r="BS10" s="626" t="s">
        <v>111</v>
      </c>
      <c r="BT10" s="621"/>
      <c r="BU10" s="621"/>
      <c r="BV10" s="621"/>
      <c r="BW10" s="621"/>
      <c r="BX10" s="621"/>
      <c r="BY10" s="621"/>
      <c r="BZ10" s="621"/>
      <c r="CA10" s="621"/>
      <c r="CB10" s="656"/>
      <c r="CD10" s="657" t="s">
        <v>227</v>
      </c>
      <c r="CE10" s="654"/>
      <c r="CF10" s="654"/>
      <c r="CG10" s="654"/>
      <c r="CH10" s="654"/>
      <c r="CI10" s="654"/>
      <c r="CJ10" s="654"/>
      <c r="CK10" s="654"/>
      <c r="CL10" s="654"/>
      <c r="CM10" s="654"/>
      <c r="CN10" s="654"/>
      <c r="CO10" s="654"/>
      <c r="CP10" s="654"/>
      <c r="CQ10" s="655"/>
      <c r="CR10" s="620" t="s">
        <v>111</v>
      </c>
      <c r="CS10" s="621"/>
      <c r="CT10" s="621"/>
      <c r="CU10" s="621"/>
      <c r="CV10" s="621"/>
      <c r="CW10" s="621"/>
      <c r="CX10" s="621"/>
      <c r="CY10" s="622"/>
      <c r="CZ10" s="673" t="s">
        <v>111</v>
      </c>
      <c r="DA10" s="673"/>
      <c r="DB10" s="673"/>
      <c r="DC10" s="673"/>
      <c r="DD10" s="626" t="s">
        <v>111</v>
      </c>
      <c r="DE10" s="621"/>
      <c r="DF10" s="621"/>
      <c r="DG10" s="621"/>
      <c r="DH10" s="621"/>
      <c r="DI10" s="621"/>
      <c r="DJ10" s="621"/>
      <c r="DK10" s="621"/>
      <c r="DL10" s="621"/>
      <c r="DM10" s="621"/>
      <c r="DN10" s="621"/>
      <c r="DO10" s="621"/>
      <c r="DP10" s="622"/>
      <c r="DQ10" s="626" t="s">
        <v>111</v>
      </c>
      <c r="DR10" s="621"/>
      <c r="DS10" s="621"/>
      <c r="DT10" s="621"/>
      <c r="DU10" s="621"/>
      <c r="DV10" s="621"/>
      <c r="DW10" s="621"/>
      <c r="DX10" s="621"/>
      <c r="DY10" s="621"/>
      <c r="DZ10" s="621"/>
      <c r="EA10" s="621"/>
      <c r="EB10" s="621"/>
      <c r="EC10" s="656"/>
    </row>
    <row r="11" spans="2:143" ht="11.25" customHeight="1" x14ac:dyDescent="0.15">
      <c r="B11" s="617" t="s">
        <v>228</v>
      </c>
      <c r="C11" s="618"/>
      <c r="D11" s="618"/>
      <c r="E11" s="618"/>
      <c r="F11" s="618"/>
      <c r="G11" s="618"/>
      <c r="H11" s="618"/>
      <c r="I11" s="618"/>
      <c r="J11" s="618"/>
      <c r="K11" s="618"/>
      <c r="L11" s="618"/>
      <c r="M11" s="618"/>
      <c r="N11" s="618"/>
      <c r="O11" s="618"/>
      <c r="P11" s="618"/>
      <c r="Q11" s="619"/>
      <c r="R11" s="620" t="s">
        <v>111</v>
      </c>
      <c r="S11" s="621"/>
      <c r="T11" s="621"/>
      <c r="U11" s="621"/>
      <c r="V11" s="621"/>
      <c r="W11" s="621"/>
      <c r="X11" s="621"/>
      <c r="Y11" s="622"/>
      <c r="Z11" s="673" t="s">
        <v>111</v>
      </c>
      <c r="AA11" s="673"/>
      <c r="AB11" s="673"/>
      <c r="AC11" s="673"/>
      <c r="AD11" s="674" t="s">
        <v>111</v>
      </c>
      <c r="AE11" s="674"/>
      <c r="AF11" s="674"/>
      <c r="AG11" s="674"/>
      <c r="AH11" s="674"/>
      <c r="AI11" s="674"/>
      <c r="AJ11" s="674"/>
      <c r="AK11" s="674"/>
      <c r="AL11" s="643" t="s">
        <v>111</v>
      </c>
      <c r="AM11" s="675"/>
      <c r="AN11" s="675"/>
      <c r="AO11" s="676"/>
      <c r="AP11" s="617" t="s">
        <v>229</v>
      </c>
      <c r="AQ11" s="618"/>
      <c r="AR11" s="618"/>
      <c r="AS11" s="618"/>
      <c r="AT11" s="618"/>
      <c r="AU11" s="618"/>
      <c r="AV11" s="618"/>
      <c r="AW11" s="618"/>
      <c r="AX11" s="618"/>
      <c r="AY11" s="618"/>
      <c r="AZ11" s="618"/>
      <c r="BA11" s="618"/>
      <c r="BB11" s="618"/>
      <c r="BC11" s="618"/>
      <c r="BD11" s="618"/>
      <c r="BE11" s="618"/>
      <c r="BF11" s="619"/>
      <c r="BG11" s="620">
        <v>82572</v>
      </c>
      <c r="BH11" s="621"/>
      <c r="BI11" s="621"/>
      <c r="BJ11" s="621"/>
      <c r="BK11" s="621"/>
      <c r="BL11" s="621"/>
      <c r="BM11" s="621"/>
      <c r="BN11" s="622"/>
      <c r="BO11" s="673">
        <v>6</v>
      </c>
      <c r="BP11" s="673"/>
      <c r="BQ11" s="673"/>
      <c r="BR11" s="673"/>
      <c r="BS11" s="626" t="s">
        <v>111</v>
      </c>
      <c r="BT11" s="621"/>
      <c r="BU11" s="621"/>
      <c r="BV11" s="621"/>
      <c r="BW11" s="621"/>
      <c r="BX11" s="621"/>
      <c r="BY11" s="621"/>
      <c r="BZ11" s="621"/>
      <c r="CA11" s="621"/>
      <c r="CB11" s="656"/>
      <c r="CD11" s="657" t="s">
        <v>230</v>
      </c>
      <c r="CE11" s="654"/>
      <c r="CF11" s="654"/>
      <c r="CG11" s="654"/>
      <c r="CH11" s="654"/>
      <c r="CI11" s="654"/>
      <c r="CJ11" s="654"/>
      <c r="CK11" s="654"/>
      <c r="CL11" s="654"/>
      <c r="CM11" s="654"/>
      <c r="CN11" s="654"/>
      <c r="CO11" s="654"/>
      <c r="CP11" s="654"/>
      <c r="CQ11" s="655"/>
      <c r="CR11" s="620">
        <v>378120</v>
      </c>
      <c r="CS11" s="621"/>
      <c r="CT11" s="621"/>
      <c r="CU11" s="621"/>
      <c r="CV11" s="621"/>
      <c r="CW11" s="621"/>
      <c r="CX11" s="621"/>
      <c r="CY11" s="622"/>
      <c r="CZ11" s="673">
        <v>5.2</v>
      </c>
      <c r="DA11" s="673"/>
      <c r="DB11" s="673"/>
      <c r="DC11" s="673"/>
      <c r="DD11" s="626">
        <v>87256</v>
      </c>
      <c r="DE11" s="621"/>
      <c r="DF11" s="621"/>
      <c r="DG11" s="621"/>
      <c r="DH11" s="621"/>
      <c r="DI11" s="621"/>
      <c r="DJ11" s="621"/>
      <c r="DK11" s="621"/>
      <c r="DL11" s="621"/>
      <c r="DM11" s="621"/>
      <c r="DN11" s="621"/>
      <c r="DO11" s="621"/>
      <c r="DP11" s="622"/>
      <c r="DQ11" s="626">
        <v>165225</v>
      </c>
      <c r="DR11" s="621"/>
      <c r="DS11" s="621"/>
      <c r="DT11" s="621"/>
      <c r="DU11" s="621"/>
      <c r="DV11" s="621"/>
      <c r="DW11" s="621"/>
      <c r="DX11" s="621"/>
      <c r="DY11" s="621"/>
      <c r="DZ11" s="621"/>
      <c r="EA11" s="621"/>
      <c r="EB11" s="621"/>
      <c r="EC11" s="656"/>
    </row>
    <row r="12" spans="2:143" ht="11.25" customHeight="1" x14ac:dyDescent="0.15">
      <c r="B12" s="617" t="s">
        <v>231</v>
      </c>
      <c r="C12" s="618"/>
      <c r="D12" s="618"/>
      <c r="E12" s="618"/>
      <c r="F12" s="618"/>
      <c r="G12" s="618"/>
      <c r="H12" s="618"/>
      <c r="I12" s="618"/>
      <c r="J12" s="618"/>
      <c r="K12" s="618"/>
      <c r="L12" s="618"/>
      <c r="M12" s="618"/>
      <c r="N12" s="618"/>
      <c r="O12" s="618"/>
      <c r="P12" s="618"/>
      <c r="Q12" s="619"/>
      <c r="R12" s="620" t="s">
        <v>111</v>
      </c>
      <c r="S12" s="621"/>
      <c r="T12" s="621"/>
      <c r="U12" s="621"/>
      <c r="V12" s="621"/>
      <c r="W12" s="621"/>
      <c r="X12" s="621"/>
      <c r="Y12" s="622"/>
      <c r="Z12" s="673" t="s">
        <v>111</v>
      </c>
      <c r="AA12" s="673"/>
      <c r="AB12" s="673"/>
      <c r="AC12" s="673"/>
      <c r="AD12" s="674" t="s">
        <v>111</v>
      </c>
      <c r="AE12" s="674"/>
      <c r="AF12" s="674"/>
      <c r="AG12" s="674"/>
      <c r="AH12" s="674"/>
      <c r="AI12" s="674"/>
      <c r="AJ12" s="674"/>
      <c r="AK12" s="674"/>
      <c r="AL12" s="643" t="s">
        <v>111</v>
      </c>
      <c r="AM12" s="675"/>
      <c r="AN12" s="675"/>
      <c r="AO12" s="676"/>
      <c r="AP12" s="617" t="s">
        <v>232</v>
      </c>
      <c r="AQ12" s="618"/>
      <c r="AR12" s="618"/>
      <c r="AS12" s="618"/>
      <c r="AT12" s="618"/>
      <c r="AU12" s="618"/>
      <c r="AV12" s="618"/>
      <c r="AW12" s="618"/>
      <c r="AX12" s="618"/>
      <c r="AY12" s="618"/>
      <c r="AZ12" s="618"/>
      <c r="BA12" s="618"/>
      <c r="BB12" s="618"/>
      <c r="BC12" s="618"/>
      <c r="BD12" s="618"/>
      <c r="BE12" s="618"/>
      <c r="BF12" s="619"/>
      <c r="BG12" s="620">
        <v>723204</v>
      </c>
      <c r="BH12" s="621"/>
      <c r="BI12" s="621"/>
      <c r="BJ12" s="621"/>
      <c r="BK12" s="621"/>
      <c r="BL12" s="621"/>
      <c r="BM12" s="621"/>
      <c r="BN12" s="622"/>
      <c r="BO12" s="673">
        <v>52.8</v>
      </c>
      <c r="BP12" s="673"/>
      <c r="BQ12" s="673"/>
      <c r="BR12" s="673"/>
      <c r="BS12" s="626" t="s">
        <v>111</v>
      </c>
      <c r="BT12" s="621"/>
      <c r="BU12" s="621"/>
      <c r="BV12" s="621"/>
      <c r="BW12" s="621"/>
      <c r="BX12" s="621"/>
      <c r="BY12" s="621"/>
      <c r="BZ12" s="621"/>
      <c r="CA12" s="621"/>
      <c r="CB12" s="656"/>
      <c r="CD12" s="657" t="s">
        <v>233</v>
      </c>
      <c r="CE12" s="654"/>
      <c r="CF12" s="654"/>
      <c r="CG12" s="654"/>
      <c r="CH12" s="654"/>
      <c r="CI12" s="654"/>
      <c r="CJ12" s="654"/>
      <c r="CK12" s="654"/>
      <c r="CL12" s="654"/>
      <c r="CM12" s="654"/>
      <c r="CN12" s="654"/>
      <c r="CO12" s="654"/>
      <c r="CP12" s="654"/>
      <c r="CQ12" s="655"/>
      <c r="CR12" s="620">
        <v>5343</v>
      </c>
      <c r="CS12" s="621"/>
      <c r="CT12" s="621"/>
      <c r="CU12" s="621"/>
      <c r="CV12" s="621"/>
      <c r="CW12" s="621"/>
      <c r="CX12" s="621"/>
      <c r="CY12" s="622"/>
      <c r="CZ12" s="673">
        <v>0.1</v>
      </c>
      <c r="DA12" s="673"/>
      <c r="DB12" s="673"/>
      <c r="DC12" s="673"/>
      <c r="DD12" s="626" t="s">
        <v>111</v>
      </c>
      <c r="DE12" s="621"/>
      <c r="DF12" s="621"/>
      <c r="DG12" s="621"/>
      <c r="DH12" s="621"/>
      <c r="DI12" s="621"/>
      <c r="DJ12" s="621"/>
      <c r="DK12" s="621"/>
      <c r="DL12" s="621"/>
      <c r="DM12" s="621"/>
      <c r="DN12" s="621"/>
      <c r="DO12" s="621"/>
      <c r="DP12" s="622"/>
      <c r="DQ12" s="626">
        <v>5343</v>
      </c>
      <c r="DR12" s="621"/>
      <c r="DS12" s="621"/>
      <c r="DT12" s="621"/>
      <c r="DU12" s="621"/>
      <c r="DV12" s="621"/>
      <c r="DW12" s="621"/>
      <c r="DX12" s="621"/>
      <c r="DY12" s="621"/>
      <c r="DZ12" s="621"/>
      <c r="EA12" s="621"/>
      <c r="EB12" s="621"/>
      <c r="EC12" s="656"/>
    </row>
    <row r="13" spans="2:143" ht="11.25" customHeight="1" x14ac:dyDescent="0.15">
      <c r="B13" s="617" t="s">
        <v>234</v>
      </c>
      <c r="C13" s="618"/>
      <c r="D13" s="618"/>
      <c r="E13" s="618"/>
      <c r="F13" s="618"/>
      <c r="G13" s="618"/>
      <c r="H13" s="618"/>
      <c r="I13" s="618"/>
      <c r="J13" s="618"/>
      <c r="K13" s="618"/>
      <c r="L13" s="618"/>
      <c r="M13" s="618"/>
      <c r="N13" s="618"/>
      <c r="O13" s="618"/>
      <c r="P13" s="618"/>
      <c r="Q13" s="619"/>
      <c r="R13" s="620">
        <v>6879</v>
      </c>
      <c r="S13" s="621"/>
      <c r="T13" s="621"/>
      <c r="U13" s="621"/>
      <c r="V13" s="621"/>
      <c r="W13" s="621"/>
      <c r="X13" s="621"/>
      <c r="Y13" s="622"/>
      <c r="Z13" s="673">
        <v>0.1</v>
      </c>
      <c r="AA13" s="673"/>
      <c r="AB13" s="673"/>
      <c r="AC13" s="673"/>
      <c r="AD13" s="674">
        <v>6879</v>
      </c>
      <c r="AE13" s="674"/>
      <c r="AF13" s="674"/>
      <c r="AG13" s="674"/>
      <c r="AH13" s="674"/>
      <c r="AI13" s="674"/>
      <c r="AJ13" s="674"/>
      <c r="AK13" s="674"/>
      <c r="AL13" s="643">
        <v>0.3</v>
      </c>
      <c r="AM13" s="675"/>
      <c r="AN13" s="675"/>
      <c r="AO13" s="676"/>
      <c r="AP13" s="617" t="s">
        <v>235</v>
      </c>
      <c r="AQ13" s="618"/>
      <c r="AR13" s="618"/>
      <c r="AS13" s="618"/>
      <c r="AT13" s="618"/>
      <c r="AU13" s="618"/>
      <c r="AV13" s="618"/>
      <c r="AW13" s="618"/>
      <c r="AX13" s="618"/>
      <c r="AY13" s="618"/>
      <c r="AZ13" s="618"/>
      <c r="BA13" s="618"/>
      <c r="BB13" s="618"/>
      <c r="BC13" s="618"/>
      <c r="BD13" s="618"/>
      <c r="BE13" s="618"/>
      <c r="BF13" s="619"/>
      <c r="BG13" s="620">
        <v>723204</v>
      </c>
      <c r="BH13" s="621"/>
      <c r="BI13" s="621"/>
      <c r="BJ13" s="621"/>
      <c r="BK13" s="621"/>
      <c r="BL13" s="621"/>
      <c r="BM13" s="621"/>
      <c r="BN13" s="622"/>
      <c r="BO13" s="673">
        <v>52.8</v>
      </c>
      <c r="BP13" s="673"/>
      <c r="BQ13" s="673"/>
      <c r="BR13" s="673"/>
      <c r="BS13" s="626" t="s">
        <v>111</v>
      </c>
      <c r="BT13" s="621"/>
      <c r="BU13" s="621"/>
      <c r="BV13" s="621"/>
      <c r="BW13" s="621"/>
      <c r="BX13" s="621"/>
      <c r="BY13" s="621"/>
      <c r="BZ13" s="621"/>
      <c r="CA13" s="621"/>
      <c r="CB13" s="656"/>
      <c r="CD13" s="657" t="s">
        <v>236</v>
      </c>
      <c r="CE13" s="654"/>
      <c r="CF13" s="654"/>
      <c r="CG13" s="654"/>
      <c r="CH13" s="654"/>
      <c r="CI13" s="654"/>
      <c r="CJ13" s="654"/>
      <c r="CK13" s="654"/>
      <c r="CL13" s="654"/>
      <c r="CM13" s="654"/>
      <c r="CN13" s="654"/>
      <c r="CO13" s="654"/>
      <c r="CP13" s="654"/>
      <c r="CQ13" s="655"/>
      <c r="CR13" s="620">
        <v>323879</v>
      </c>
      <c r="CS13" s="621"/>
      <c r="CT13" s="621"/>
      <c r="CU13" s="621"/>
      <c r="CV13" s="621"/>
      <c r="CW13" s="621"/>
      <c r="CX13" s="621"/>
      <c r="CY13" s="622"/>
      <c r="CZ13" s="673">
        <v>4.5</v>
      </c>
      <c r="DA13" s="673"/>
      <c r="DB13" s="673"/>
      <c r="DC13" s="673"/>
      <c r="DD13" s="626">
        <v>100367</v>
      </c>
      <c r="DE13" s="621"/>
      <c r="DF13" s="621"/>
      <c r="DG13" s="621"/>
      <c r="DH13" s="621"/>
      <c r="DI13" s="621"/>
      <c r="DJ13" s="621"/>
      <c r="DK13" s="621"/>
      <c r="DL13" s="621"/>
      <c r="DM13" s="621"/>
      <c r="DN13" s="621"/>
      <c r="DO13" s="621"/>
      <c r="DP13" s="622"/>
      <c r="DQ13" s="626">
        <v>280426</v>
      </c>
      <c r="DR13" s="621"/>
      <c r="DS13" s="621"/>
      <c r="DT13" s="621"/>
      <c r="DU13" s="621"/>
      <c r="DV13" s="621"/>
      <c r="DW13" s="621"/>
      <c r="DX13" s="621"/>
      <c r="DY13" s="621"/>
      <c r="DZ13" s="621"/>
      <c r="EA13" s="621"/>
      <c r="EB13" s="621"/>
      <c r="EC13" s="656"/>
    </row>
    <row r="14" spans="2:143" ht="11.25" customHeight="1" x14ac:dyDescent="0.15">
      <c r="B14" s="617" t="s">
        <v>237</v>
      </c>
      <c r="C14" s="618"/>
      <c r="D14" s="618"/>
      <c r="E14" s="618"/>
      <c r="F14" s="618"/>
      <c r="G14" s="618"/>
      <c r="H14" s="618"/>
      <c r="I14" s="618"/>
      <c r="J14" s="618"/>
      <c r="K14" s="618"/>
      <c r="L14" s="618"/>
      <c r="M14" s="618"/>
      <c r="N14" s="618"/>
      <c r="O14" s="618"/>
      <c r="P14" s="618"/>
      <c r="Q14" s="619"/>
      <c r="R14" s="620" t="s">
        <v>111</v>
      </c>
      <c r="S14" s="621"/>
      <c r="T14" s="621"/>
      <c r="U14" s="621"/>
      <c r="V14" s="621"/>
      <c r="W14" s="621"/>
      <c r="X14" s="621"/>
      <c r="Y14" s="622"/>
      <c r="Z14" s="673" t="s">
        <v>111</v>
      </c>
      <c r="AA14" s="673"/>
      <c r="AB14" s="673"/>
      <c r="AC14" s="673"/>
      <c r="AD14" s="674" t="s">
        <v>111</v>
      </c>
      <c r="AE14" s="674"/>
      <c r="AF14" s="674"/>
      <c r="AG14" s="674"/>
      <c r="AH14" s="674"/>
      <c r="AI14" s="674"/>
      <c r="AJ14" s="674"/>
      <c r="AK14" s="674"/>
      <c r="AL14" s="643" t="s">
        <v>111</v>
      </c>
      <c r="AM14" s="675"/>
      <c r="AN14" s="675"/>
      <c r="AO14" s="676"/>
      <c r="AP14" s="617" t="s">
        <v>238</v>
      </c>
      <c r="AQ14" s="618"/>
      <c r="AR14" s="618"/>
      <c r="AS14" s="618"/>
      <c r="AT14" s="618"/>
      <c r="AU14" s="618"/>
      <c r="AV14" s="618"/>
      <c r="AW14" s="618"/>
      <c r="AX14" s="618"/>
      <c r="AY14" s="618"/>
      <c r="AZ14" s="618"/>
      <c r="BA14" s="618"/>
      <c r="BB14" s="618"/>
      <c r="BC14" s="618"/>
      <c r="BD14" s="618"/>
      <c r="BE14" s="618"/>
      <c r="BF14" s="619"/>
      <c r="BG14" s="620">
        <v>33331</v>
      </c>
      <c r="BH14" s="621"/>
      <c r="BI14" s="621"/>
      <c r="BJ14" s="621"/>
      <c r="BK14" s="621"/>
      <c r="BL14" s="621"/>
      <c r="BM14" s="621"/>
      <c r="BN14" s="622"/>
      <c r="BO14" s="673">
        <v>2.4</v>
      </c>
      <c r="BP14" s="673"/>
      <c r="BQ14" s="673"/>
      <c r="BR14" s="673"/>
      <c r="BS14" s="626" t="s">
        <v>111</v>
      </c>
      <c r="BT14" s="621"/>
      <c r="BU14" s="621"/>
      <c r="BV14" s="621"/>
      <c r="BW14" s="621"/>
      <c r="BX14" s="621"/>
      <c r="BY14" s="621"/>
      <c r="BZ14" s="621"/>
      <c r="CA14" s="621"/>
      <c r="CB14" s="656"/>
      <c r="CD14" s="657" t="s">
        <v>239</v>
      </c>
      <c r="CE14" s="654"/>
      <c r="CF14" s="654"/>
      <c r="CG14" s="654"/>
      <c r="CH14" s="654"/>
      <c r="CI14" s="654"/>
      <c r="CJ14" s="654"/>
      <c r="CK14" s="654"/>
      <c r="CL14" s="654"/>
      <c r="CM14" s="654"/>
      <c r="CN14" s="654"/>
      <c r="CO14" s="654"/>
      <c r="CP14" s="654"/>
      <c r="CQ14" s="655"/>
      <c r="CR14" s="620">
        <v>156822</v>
      </c>
      <c r="CS14" s="621"/>
      <c r="CT14" s="621"/>
      <c r="CU14" s="621"/>
      <c r="CV14" s="621"/>
      <c r="CW14" s="621"/>
      <c r="CX14" s="621"/>
      <c r="CY14" s="622"/>
      <c r="CZ14" s="673">
        <v>2.2000000000000002</v>
      </c>
      <c r="DA14" s="673"/>
      <c r="DB14" s="673"/>
      <c r="DC14" s="673"/>
      <c r="DD14" s="626">
        <v>3402</v>
      </c>
      <c r="DE14" s="621"/>
      <c r="DF14" s="621"/>
      <c r="DG14" s="621"/>
      <c r="DH14" s="621"/>
      <c r="DI14" s="621"/>
      <c r="DJ14" s="621"/>
      <c r="DK14" s="621"/>
      <c r="DL14" s="621"/>
      <c r="DM14" s="621"/>
      <c r="DN14" s="621"/>
      <c r="DO14" s="621"/>
      <c r="DP14" s="622"/>
      <c r="DQ14" s="626">
        <v>156246</v>
      </c>
      <c r="DR14" s="621"/>
      <c r="DS14" s="621"/>
      <c r="DT14" s="621"/>
      <c r="DU14" s="621"/>
      <c r="DV14" s="621"/>
      <c r="DW14" s="621"/>
      <c r="DX14" s="621"/>
      <c r="DY14" s="621"/>
      <c r="DZ14" s="621"/>
      <c r="EA14" s="621"/>
      <c r="EB14" s="621"/>
      <c r="EC14" s="656"/>
    </row>
    <row r="15" spans="2:143" ht="11.25" customHeight="1" x14ac:dyDescent="0.15">
      <c r="B15" s="617" t="s">
        <v>240</v>
      </c>
      <c r="C15" s="618"/>
      <c r="D15" s="618"/>
      <c r="E15" s="618"/>
      <c r="F15" s="618"/>
      <c r="G15" s="618"/>
      <c r="H15" s="618"/>
      <c r="I15" s="618"/>
      <c r="J15" s="618"/>
      <c r="K15" s="618"/>
      <c r="L15" s="618"/>
      <c r="M15" s="618"/>
      <c r="N15" s="618"/>
      <c r="O15" s="618"/>
      <c r="P15" s="618"/>
      <c r="Q15" s="619"/>
      <c r="R15" s="620">
        <v>7192</v>
      </c>
      <c r="S15" s="621"/>
      <c r="T15" s="621"/>
      <c r="U15" s="621"/>
      <c r="V15" s="621"/>
      <c r="W15" s="621"/>
      <c r="X15" s="621"/>
      <c r="Y15" s="622"/>
      <c r="Z15" s="673">
        <v>0.1</v>
      </c>
      <c r="AA15" s="673"/>
      <c r="AB15" s="673"/>
      <c r="AC15" s="673"/>
      <c r="AD15" s="674">
        <v>7192</v>
      </c>
      <c r="AE15" s="674"/>
      <c r="AF15" s="674"/>
      <c r="AG15" s="674"/>
      <c r="AH15" s="674"/>
      <c r="AI15" s="674"/>
      <c r="AJ15" s="674"/>
      <c r="AK15" s="674"/>
      <c r="AL15" s="643">
        <v>0.3</v>
      </c>
      <c r="AM15" s="675"/>
      <c r="AN15" s="675"/>
      <c r="AO15" s="676"/>
      <c r="AP15" s="617" t="s">
        <v>241</v>
      </c>
      <c r="AQ15" s="618"/>
      <c r="AR15" s="618"/>
      <c r="AS15" s="618"/>
      <c r="AT15" s="618"/>
      <c r="AU15" s="618"/>
      <c r="AV15" s="618"/>
      <c r="AW15" s="618"/>
      <c r="AX15" s="618"/>
      <c r="AY15" s="618"/>
      <c r="AZ15" s="618"/>
      <c r="BA15" s="618"/>
      <c r="BB15" s="618"/>
      <c r="BC15" s="618"/>
      <c r="BD15" s="618"/>
      <c r="BE15" s="618"/>
      <c r="BF15" s="619"/>
      <c r="BG15" s="620">
        <v>126695</v>
      </c>
      <c r="BH15" s="621"/>
      <c r="BI15" s="621"/>
      <c r="BJ15" s="621"/>
      <c r="BK15" s="621"/>
      <c r="BL15" s="621"/>
      <c r="BM15" s="621"/>
      <c r="BN15" s="622"/>
      <c r="BO15" s="673">
        <v>9.3000000000000007</v>
      </c>
      <c r="BP15" s="673"/>
      <c r="BQ15" s="673"/>
      <c r="BR15" s="673"/>
      <c r="BS15" s="626" t="s">
        <v>111</v>
      </c>
      <c r="BT15" s="621"/>
      <c r="BU15" s="621"/>
      <c r="BV15" s="621"/>
      <c r="BW15" s="621"/>
      <c r="BX15" s="621"/>
      <c r="BY15" s="621"/>
      <c r="BZ15" s="621"/>
      <c r="CA15" s="621"/>
      <c r="CB15" s="656"/>
      <c r="CD15" s="657" t="s">
        <v>242</v>
      </c>
      <c r="CE15" s="654"/>
      <c r="CF15" s="654"/>
      <c r="CG15" s="654"/>
      <c r="CH15" s="654"/>
      <c r="CI15" s="654"/>
      <c r="CJ15" s="654"/>
      <c r="CK15" s="654"/>
      <c r="CL15" s="654"/>
      <c r="CM15" s="654"/>
      <c r="CN15" s="654"/>
      <c r="CO15" s="654"/>
      <c r="CP15" s="654"/>
      <c r="CQ15" s="655"/>
      <c r="CR15" s="620">
        <v>305129</v>
      </c>
      <c r="CS15" s="621"/>
      <c r="CT15" s="621"/>
      <c r="CU15" s="621"/>
      <c r="CV15" s="621"/>
      <c r="CW15" s="621"/>
      <c r="CX15" s="621"/>
      <c r="CY15" s="622"/>
      <c r="CZ15" s="673">
        <v>4.2</v>
      </c>
      <c r="DA15" s="673"/>
      <c r="DB15" s="673"/>
      <c r="DC15" s="673"/>
      <c r="DD15" s="626">
        <v>59021</v>
      </c>
      <c r="DE15" s="621"/>
      <c r="DF15" s="621"/>
      <c r="DG15" s="621"/>
      <c r="DH15" s="621"/>
      <c r="DI15" s="621"/>
      <c r="DJ15" s="621"/>
      <c r="DK15" s="621"/>
      <c r="DL15" s="621"/>
      <c r="DM15" s="621"/>
      <c r="DN15" s="621"/>
      <c r="DO15" s="621"/>
      <c r="DP15" s="622"/>
      <c r="DQ15" s="626">
        <v>292726</v>
      </c>
      <c r="DR15" s="621"/>
      <c r="DS15" s="621"/>
      <c r="DT15" s="621"/>
      <c r="DU15" s="621"/>
      <c r="DV15" s="621"/>
      <c r="DW15" s="621"/>
      <c r="DX15" s="621"/>
      <c r="DY15" s="621"/>
      <c r="DZ15" s="621"/>
      <c r="EA15" s="621"/>
      <c r="EB15" s="621"/>
      <c r="EC15" s="656"/>
    </row>
    <row r="16" spans="2:143" ht="11.25" customHeight="1" x14ac:dyDescent="0.15">
      <c r="B16" s="617" t="s">
        <v>243</v>
      </c>
      <c r="C16" s="618"/>
      <c r="D16" s="618"/>
      <c r="E16" s="618"/>
      <c r="F16" s="618"/>
      <c r="G16" s="618"/>
      <c r="H16" s="618"/>
      <c r="I16" s="618"/>
      <c r="J16" s="618"/>
      <c r="K16" s="618"/>
      <c r="L16" s="618"/>
      <c r="M16" s="618"/>
      <c r="N16" s="618"/>
      <c r="O16" s="618"/>
      <c r="P16" s="618"/>
      <c r="Q16" s="619"/>
      <c r="R16" s="620">
        <v>1042208</v>
      </c>
      <c r="S16" s="621"/>
      <c r="T16" s="621"/>
      <c r="U16" s="621"/>
      <c r="V16" s="621"/>
      <c r="W16" s="621"/>
      <c r="X16" s="621"/>
      <c r="Y16" s="622"/>
      <c r="Z16" s="673">
        <v>13.4</v>
      </c>
      <c r="AA16" s="673"/>
      <c r="AB16" s="673"/>
      <c r="AC16" s="673"/>
      <c r="AD16" s="674">
        <v>643541</v>
      </c>
      <c r="AE16" s="674"/>
      <c r="AF16" s="674"/>
      <c r="AG16" s="674"/>
      <c r="AH16" s="674"/>
      <c r="AI16" s="674"/>
      <c r="AJ16" s="674"/>
      <c r="AK16" s="674"/>
      <c r="AL16" s="643">
        <v>28.4</v>
      </c>
      <c r="AM16" s="675"/>
      <c r="AN16" s="675"/>
      <c r="AO16" s="676"/>
      <c r="AP16" s="617" t="s">
        <v>244</v>
      </c>
      <c r="AQ16" s="618"/>
      <c r="AR16" s="618"/>
      <c r="AS16" s="618"/>
      <c r="AT16" s="618"/>
      <c r="AU16" s="618"/>
      <c r="AV16" s="618"/>
      <c r="AW16" s="618"/>
      <c r="AX16" s="618"/>
      <c r="AY16" s="618"/>
      <c r="AZ16" s="618"/>
      <c r="BA16" s="618"/>
      <c r="BB16" s="618"/>
      <c r="BC16" s="618"/>
      <c r="BD16" s="618"/>
      <c r="BE16" s="618"/>
      <c r="BF16" s="619"/>
      <c r="BG16" s="620" t="s">
        <v>111</v>
      </c>
      <c r="BH16" s="621"/>
      <c r="BI16" s="621"/>
      <c r="BJ16" s="621"/>
      <c r="BK16" s="621"/>
      <c r="BL16" s="621"/>
      <c r="BM16" s="621"/>
      <c r="BN16" s="622"/>
      <c r="BO16" s="673" t="s">
        <v>111</v>
      </c>
      <c r="BP16" s="673"/>
      <c r="BQ16" s="673"/>
      <c r="BR16" s="673"/>
      <c r="BS16" s="626" t="s">
        <v>111</v>
      </c>
      <c r="BT16" s="621"/>
      <c r="BU16" s="621"/>
      <c r="BV16" s="621"/>
      <c r="BW16" s="621"/>
      <c r="BX16" s="621"/>
      <c r="BY16" s="621"/>
      <c r="BZ16" s="621"/>
      <c r="CA16" s="621"/>
      <c r="CB16" s="656"/>
      <c r="CD16" s="657" t="s">
        <v>245</v>
      </c>
      <c r="CE16" s="654"/>
      <c r="CF16" s="654"/>
      <c r="CG16" s="654"/>
      <c r="CH16" s="654"/>
      <c r="CI16" s="654"/>
      <c r="CJ16" s="654"/>
      <c r="CK16" s="654"/>
      <c r="CL16" s="654"/>
      <c r="CM16" s="654"/>
      <c r="CN16" s="654"/>
      <c r="CO16" s="654"/>
      <c r="CP16" s="654"/>
      <c r="CQ16" s="655"/>
      <c r="CR16" s="620">
        <v>481385</v>
      </c>
      <c r="CS16" s="621"/>
      <c r="CT16" s="621"/>
      <c r="CU16" s="621"/>
      <c r="CV16" s="621"/>
      <c r="CW16" s="621"/>
      <c r="CX16" s="621"/>
      <c r="CY16" s="622"/>
      <c r="CZ16" s="673">
        <v>6.6</v>
      </c>
      <c r="DA16" s="673"/>
      <c r="DB16" s="673"/>
      <c r="DC16" s="673"/>
      <c r="DD16" s="626" t="s">
        <v>111</v>
      </c>
      <c r="DE16" s="621"/>
      <c r="DF16" s="621"/>
      <c r="DG16" s="621"/>
      <c r="DH16" s="621"/>
      <c r="DI16" s="621"/>
      <c r="DJ16" s="621"/>
      <c r="DK16" s="621"/>
      <c r="DL16" s="621"/>
      <c r="DM16" s="621"/>
      <c r="DN16" s="621"/>
      <c r="DO16" s="621"/>
      <c r="DP16" s="622"/>
      <c r="DQ16" s="626">
        <v>178869</v>
      </c>
      <c r="DR16" s="621"/>
      <c r="DS16" s="621"/>
      <c r="DT16" s="621"/>
      <c r="DU16" s="621"/>
      <c r="DV16" s="621"/>
      <c r="DW16" s="621"/>
      <c r="DX16" s="621"/>
      <c r="DY16" s="621"/>
      <c r="DZ16" s="621"/>
      <c r="EA16" s="621"/>
      <c r="EB16" s="621"/>
      <c r="EC16" s="656"/>
    </row>
    <row r="17" spans="2:133" ht="11.25" customHeight="1" x14ac:dyDescent="0.15">
      <c r="B17" s="617" t="s">
        <v>246</v>
      </c>
      <c r="C17" s="618"/>
      <c r="D17" s="618"/>
      <c r="E17" s="618"/>
      <c r="F17" s="618"/>
      <c r="G17" s="618"/>
      <c r="H17" s="618"/>
      <c r="I17" s="618"/>
      <c r="J17" s="618"/>
      <c r="K17" s="618"/>
      <c r="L17" s="618"/>
      <c r="M17" s="618"/>
      <c r="N17" s="618"/>
      <c r="O17" s="618"/>
      <c r="P17" s="618"/>
      <c r="Q17" s="619"/>
      <c r="R17" s="620">
        <v>643541</v>
      </c>
      <c r="S17" s="621"/>
      <c r="T17" s="621"/>
      <c r="U17" s="621"/>
      <c r="V17" s="621"/>
      <c r="W17" s="621"/>
      <c r="X17" s="621"/>
      <c r="Y17" s="622"/>
      <c r="Z17" s="673">
        <v>8.1999999999999993</v>
      </c>
      <c r="AA17" s="673"/>
      <c r="AB17" s="673"/>
      <c r="AC17" s="673"/>
      <c r="AD17" s="674">
        <v>643541</v>
      </c>
      <c r="AE17" s="674"/>
      <c r="AF17" s="674"/>
      <c r="AG17" s="674"/>
      <c r="AH17" s="674"/>
      <c r="AI17" s="674"/>
      <c r="AJ17" s="674"/>
      <c r="AK17" s="674"/>
      <c r="AL17" s="643">
        <v>28.4</v>
      </c>
      <c r="AM17" s="675"/>
      <c r="AN17" s="675"/>
      <c r="AO17" s="676"/>
      <c r="AP17" s="617" t="s">
        <v>247</v>
      </c>
      <c r="AQ17" s="618"/>
      <c r="AR17" s="618"/>
      <c r="AS17" s="618"/>
      <c r="AT17" s="618"/>
      <c r="AU17" s="618"/>
      <c r="AV17" s="618"/>
      <c r="AW17" s="618"/>
      <c r="AX17" s="618"/>
      <c r="AY17" s="618"/>
      <c r="AZ17" s="618"/>
      <c r="BA17" s="618"/>
      <c r="BB17" s="618"/>
      <c r="BC17" s="618"/>
      <c r="BD17" s="618"/>
      <c r="BE17" s="618"/>
      <c r="BF17" s="619"/>
      <c r="BG17" s="620" t="s">
        <v>111</v>
      </c>
      <c r="BH17" s="621"/>
      <c r="BI17" s="621"/>
      <c r="BJ17" s="621"/>
      <c r="BK17" s="621"/>
      <c r="BL17" s="621"/>
      <c r="BM17" s="621"/>
      <c r="BN17" s="622"/>
      <c r="BO17" s="673" t="s">
        <v>111</v>
      </c>
      <c r="BP17" s="673"/>
      <c r="BQ17" s="673"/>
      <c r="BR17" s="673"/>
      <c r="BS17" s="626" t="s">
        <v>111</v>
      </c>
      <c r="BT17" s="621"/>
      <c r="BU17" s="621"/>
      <c r="BV17" s="621"/>
      <c r="BW17" s="621"/>
      <c r="BX17" s="621"/>
      <c r="BY17" s="621"/>
      <c r="BZ17" s="621"/>
      <c r="CA17" s="621"/>
      <c r="CB17" s="656"/>
      <c r="CD17" s="657" t="s">
        <v>248</v>
      </c>
      <c r="CE17" s="654"/>
      <c r="CF17" s="654"/>
      <c r="CG17" s="654"/>
      <c r="CH17" s="654"/>
      <c r="CI17" s="654"/>
      <c r="CJ17" s="654"/>
      <c r="CK17" s="654"/>
      <c r="CL17" s="654"/>
      <c r="CM17" s="654"/>
      <c r="CN17" s="654"/>
      <c r="CO17" s="654"/>
      <c r="CP17" s="654"/>
      <c r="CQ17" s="655"/>
      <c r="CR17" s="620">
        <v>316068</v>
      </c>
      <c r="CS17" s="621"/>
      <c r="CT17" s="621"/>
      <c r="CU17" s="621"/>
      <c r="CV17" s="621"/>
      <c r="CW17" s="621"/>
      <c r="CX17" s="621"/>
      <c r="CY17" s="622"/>
      <c r="CZ17" s="673">
        <v>4.3</v>
      </c>
      <c r="DA17" s="673"/>
      <c r="DB17" s="673"/>
      <c r="DC17" s="673"/>
      <c r="DD17" s="626" t="s">
        <v>111</v>
      </c>
      <c r="DE17" s="621"/>
      <c r="DF17" s="621"/>
      <c r="DG17" s="621"/>
      <c r="DH17" s="621"/>
      <c r="DI17" s="621"/>
      <c r="DJ17" s="621"/>
      <c r="DK17" s="621"/>
      <c r="DL17" s="621"/>
      <c r="DM17" s="621"/>
      <c r="DN17" s="621"/>
      <c r="DO17" s="621"/>
      <c r="DP17" s="622"/>
      <c r="DQ17" s="626">
        <v>316068</v>
      </c>
      <c r="DR17" s="621"/>
      <c r="DS17" s="621"/>
      <c r="DT17" s="621"/>
      <c r="DU17" s="621"/>
      <c r="DV17" s="621"/>
      <c r="DW17" s="621"/>
      <c r="DX17" s="621"/>
      <c r="DY17" s="621"/>
      <c r="DZ17" s="621"/>
      <c r="EA17" s="621"/>
      <c r="EB17" s="621"/>
      <c r="EC17" s="656"/>
    </row>
    <row r="18" spans="2:133" ht="11.25" customHeight="1" x14ac:dyDescent="0.15">
      <c r="B18" s="617" t="s">
        <v>249</v>
      </c>
      <c r="C18" s="618"/>
      <c r="D18" s="618"/>
      <c r="E18" s="618"/>
      <c r="F18" s="618"/>
      <c r="G18" s="618"/>
      <c r="H18" s="618"/>
      <c r="I18" s="618"/>
      <c r="J18" s="618"/>
      <c r="K18" s="618"/>
      <c r="L18" s="618"/>
      <c r="M18" s="618"/>
      <c r="N18" s="618"/>
      <c r="O18" s="618"/>
      <c r="P18" s="618"/>
      <c r="Q18" s="619"/>
      <c r="R18" s="620">
        <v>398667</v>
      </c>
      <c r="S18" s="621"/>
      <c r="T18" s="621"/>
      <c r="U18" s="621"/>
      <c r="V18" s="621"/>
      <c r="W18" s="621"/>
      <c r="X18" s="621"/>
      <c r="Y18" s="622"/>
      <c r="Z18" s="673">
        <v>5.0999999999999996</v>
      </c>
      <c r="AA18" s="673"/>
      <c r="AB18" s="673"/>
      <c r="AC18" s="673"/>
      <c r="AD18" s="674" t="s">
        <v>111</v>
      </c>
      <c r="AE18" s="674"/>
      <c r="AF18" s="674"/>
      <c r="AG18" s="674"/>
      <c r="AH18" s="674"/>
      <c r="AI18" s="674"/>
      <c r="AJ18" s="674"/>
      <c r="AK18" s="674"/>
      <c r="AL18" s="643" t="s">
        <v>111</v>
      </c>
      <c r="AM18" s="675"/>
      <c r="AN18" s="675"/>
      <c r="AO18" s="676"/>
      <c r="AP18" s="617" t="s">
        <v>250</v>
      </c>
      <c r="AQ18" s="618"/>
      <c r="AR18" s="618"/>
      <c r="AS18" s="618"/>
      <c r="AT18" s="618"/>
      <c r="AU18" s="618"/>
      <c r="AV18" s="618"/>
      <c r="AW18" s="618"/>
      <c r="AX18" s="618"/>
      <c r="AY18" s="618"/>
      <c r="AZ18" s="618"/>
      <c r="BA18" s="618"/>
      <c r="BB18" s="618"/>
      <c r="BC18" s="618"/>
      <c r="BD18" s="618"/>
      <c r="BE18" s="618"/>
      <c r="BF18" s="619"/>
      <c r="BG18" s="620" t="s">
        <v>111</v>
      </c>
      <c r="BH18" s="621"/>
      <c r="BI18" s="621"/>
      <c r="BJ18" s="621"/>
      <c r="BK18" s="621"/>
      <c r="BL18" s="621"/>
      <c r="BM18" s="621"/>
      <c r="BN18" s="622"/>
      <c r="BO18" s="673" t="s">
        <v>111</v>
      </c>
      <c r="BP18" s="673"/>
      <c r="BQ18" s="673"/>
      <c r="BR18" s="673"/>
      <c r="BS18" s="626" t="s">
        <v>111</v>
      </c>
      <c r="BT18" s="621"/>
      <c r="BU18" s="621"/>
      <c r="BV18" s="621"/>
      <c r="BW18" s="621"/>
      <c r="BX18" s="621"/>
      <c r="BY18" s="621"/>
      <c r="BZ18" s="621"/>
      <c r="CA18" s="621"/>
      <c r="CB18" s="656"/>
      <c r="CD18" s="657" t="s">
        <v>251</v>
      </c>
      <c r="CE18" s="654"/>
      <c r="CF18" s="654"/>
      <c r="CG18" s="654"/>
      <c r="CH18" s="654"/>
      <c r="CI18" s="654"/>
      <c r="CJ18" s="654"/>
      <c r="CK18" s="654"/>
      <c r="CL18" s="654"/>
      <c r="CM18" s="654"/>
      <c r="CN18" s="654"/>
      <c r="CO18" s="654"/>
      <c r="CP18" s="654"/>
      <c r="CQ18" s="655"/>
      <c r="CR18" s="620" t="s">
        <v>111</v>
      </c>
      <c r="CS18" s="621"/>
      <c r="CT18" s="621"/>
      <c r="CU18" s="621"/>
      <c r="CV18" s="621"/>
      <c r="CW18" s="621"/>
      <c r="CX18" s="621"/>
      <c r="CY18" s="622"/>
      <c r="CZ18" s="673" t="s">
        <v>111</v>
      </c>
      <c r="DA18" s="673"/>
      <c r="DB18" s="673"/>
      <c r="DC18" s="673"/>
      <c r="DD18" s="626" t="s">
        <v>111</v>
      </c>
      <c r="DE18" s="621"/>
      <c r="DF18" s="621"/>
      <c r="DG18" s="621"/>
      <c r="DH18" s="621"/>
      <c r="DI18" s="621"/>
      <c r="DJ18" s="621"/>
      <c r="DK18" s="621"/>
      <c r="DL18" s="621"/>
      <c r="DM18" s="621"/>
      <c r="DN18" s="621"/>
      <c r="DO18" s="621"/>
      <c r="DP18" s="622"/>
      <c r="DQ18" s="626" t="s">
        <v>111</v>
      </c>
      <c r="DR18" s="621"/>
      <c r="DS18" s="621"/>
      <c r="DT18" s="621"/>
      <c r="DU18" s="621"/>
      <c r="DV18" s="621"/>
      <c r="DW18" s="621"/>
      <c r="DX18" s="621"/>
      <c r="DY18" s="621"/>
      <c r="DZ18" s="621"/>
      <c r="EA18" s="621"/>
      <c r="EB18" s="621"/>
      <c r="EC18" s="656"/>
    </row>
    <row r="19" spans="2:133" ht="11.25" customHeight="1" x14ac:dyDescent="0.15">
      <c r="B19" s="617" t="s">
        <v>252</v>
      </c>
      <c r="C19" s="618"/>
      <c r="D19" s="618"/>
      <c r="E19" s="618"/>
      <c r="F19" s="618"/>
      <c r="G19" s="618"/>
      <c r="H19" s="618"/>
      <c r="I19" s="618"/>
      <c r="J19" s="618"/>
      <c r="K19" s="618"/>
      <c r="L19" s="618"/>
      <c r="M19" s="618"/>
      <c r="N19" s="618"/>
      <c r="O19" s="618"/>
      <c r="P19" s="618"/>
      <c r="Q19" s="619"/>
      <c r="R19" s="620" t="s">
        <v>111</v>
      </c>
      <c r="S19" s="621"/>
      <c r="T19" s="621"/>
      <c r="U19" s="621"/>
      <c r="V19" s="621"/>
      <c r="W19" s="621"/>
      <c r="X19" s="621"/>
      <c r="Y19" s="622"/>
      <c r="Z19" s="673" t="s">
        <v>111</v>
      </c>
      <c r="AA19" s="673"/>
      <c r="AB19" s="673"/>
      <c r="AC19" s="673"/>
      <c r="AD19" s="674" t="s">
        <v>111</v>
      </c>
      <c r="AE19" s="674"/>
      <c r="AF19" s="674"/>
      <c r="AG19" s="674"/>
      <c r="AH19" s="674"/>
      <c r="AI19" s="674"/>
      <c r="AJ19" s="674"/>
      <c r="AK19" s="674"/>
      <c r="AL19" s="643" t="s">
        <v>111</v>
      </c>
      <c r="AM19" s="675"/>
      <c r="AN19" s="675"/>
      <c r="AO19" s="676"/>
      <c r="AP19" s="617" t="s">
        <v>253</v>
      </c>
      <c r="AQ19" s="618"/>
      <c r="AR19" s="618"/>
      <c r="AS19" s="618"/>
      <c r="AT19" s="618"/>
      <c r="AU19" s="618"/>
      <c r="AV19" s="618"/>
      <c r="AW19" s="618"/>
      <c r="AX19" s="618"/>
      <c r="AY19" s="618"/>
      <c r="AZ19" s="618"/>
      <c r="BA19" s="618"/>
      <c r="BB19" s="618"/>
      <c r="BC19" s="618"/>
      <c r="BD19" s="618"/>
      <c r="BE19" s="618"/>
      <c r="BF19" s="619"/>
      <c r="BG19" s="620">
        <v>1323</v>
      </c>
      <c r="BH19" s="621"/>
      <c r="BI19" s="621"/>
      <c r="BJ19" s="621"/>
      <c r="BK19" s="621"/>
      <c r="BL19" s="621"/>
      <c r="BM19" s="621"/>
      <c r="BN19" s="622"/>
      <c r="BO19" s="673">
        <v>0.1</v>
      </c>
      <c r="BP19" s="673"/>
      <c r="BQ19" s="673"/>
      <c r="BR19" s="673"/>
      <c r="BS19" s="626" t="s">
        <v>111</v>
      </c>
      <c r="BT19" s="621"/>
      <c r="BU19" s="621"/>
      <c r="BV19" s="621"/>
      <c r="BW19" s="621"/>
      <c r="BX19" s="621"/>
      <c r="BY19" s="621"/>
      <c r="BZ19" s="621"/>
      <c r="CA19" s="621"/>
      <c r="CB19" s="656"/>
      <c r="CD19" s="657" t="s">
        <v>254</v>
      </c>
      <c r="CE19" s="654"/>
      <c r="CF19" s="654"/>
      <c r="CG19" s="654"/>
      <c r="CH19" s="654"/>
      <c r="CI19" s="654"/>
      <c r="CJ19" s="654"/>
      <c r="CK19" s="654"/>
      <c r="CL19" s="654"/>
      <c r="CM19" s="654"/>
      <c r="CN19" s="654"/>
      <c r="CO19" s="654"/>
      <c r="CP19" s="654"/>
      <c r="CQ19" s="655"/>
      <c r="CR19" s="620" t="s">
        <v>111</v>
      </c>
      <c r="CS19" s="621"/>
      <c r="CT19" s="621"/>
      <c r="CU19" s="621"/>
      <c r="CV19" s="621"/>
      <c r="CW19" s="621"/>
      <c r="CX19" s="621"/>
      <c r="CY19" s="622"/>
      <c r="CZ19" s="673" t="s">
        <v>111</v>
      </c>
      <c r="DA19" s="673"/>
      <c r="DB19" s="673"/>
      <c r="DC19" s="673"/>
      <c r="DD19" s="626" t="s">
        <v>111</v>
      </c>
      <c r="DE19" s="621"/>
      <c r="DF19" s="621"/>
      <c r="DG19" s="621"/>
      <c r="DH19" s="621"/>
      <c r="DI19" s="621"/>
      <c r="DJ19" s="621"/>
      <c r="DK19" s="621"/>
      <c r="DL19" s="621"/>
      <c r="DM19" s="621"/>
      <c r="DN19" s="621"/>
      <c r="DO19" s="621"/>
      <c r="DP19" s="622"/>
      <c r="DQ19" s="626" t="s">
        <v>111</v>
      </c>
      <c r="DR19" s="621"/>
      <c r="DS19" s="621"/>
      <c r="DT19" s="621"/>
      <c r="DU19" s="621"/>
      <c r="DV19" s="621"/>
      <c r="DW19" s="621"/>
      <c r="DX19" s="621"/>
      <c r="DY19" s="621"/>
      <c r="DZ19" s="621"/>
      <c r="EA19" s="621"/>
      <c r="EB19" s="621"/>
      <c r="EC19" s="656"/>
    </row>
    <row r="20" spans="2:133" ht="11.25" customHeight="1" x14ac:dyDescent="0.15">
      <c r="B20" s="617" t="s">
        <v>255</v>
      </c>
      <c r="C20" s="618"/>
      <c r="D20" s="618"/>
      <c r="E20" s="618"/>
      <c r="F20" s="618"/>
      <c r="G20" s="618"/>
      <c r="H20" s="618"/>
      <c r="I20" s="618"/>
      <c r="J20" s="618"/>
      <c r="K20" s="618"/>
      <c r="L20" s="618"/>
      <c r="M20" s="618"/>
      <c r="N20" s="618"/>
      <c r="O20" s="618"/>
      <c r="P20" s="618"/>
      <c r="Q20" s="619"/>
      <c r="R20" s="620">
        <v>2663083</v>
      </c>
      <c r="S20" s="621"/>
      <c r="T20" s="621"/>
      <c r="U20" s="621"/>
      <c r="V20" s="621"/>
      <c r="W20" s="621"/>
      <c r="X20" s="621"/>
      <c r="Y20" s="622"/>
      <c r="Z20" s="673">
        <v>34.1</v>
      </c>
      <c r="AA20" s="673"/>
      <c r="AB20" s="673"/>
      <c r="AC20" s="673"/>
      <c r="AD20" s="674">
        <v>2264416</v>
      </c>
      <c r="AE20" s="674"/>
      <c r="AF20" s="674"/>
      <c r="AG20" s="674"/>
      <c r="AH20" s="674"/>
      <c r="AI20" s="674"/>
      <c r="AJ20" s="674"/>
      <c r="AK20" s="674"/>
      <c r="AL20" s="643">
        <v>99.8</v>
      </c>
      <c r="AM20" s="675"/>
      <c r="AN20" s="675"/>
      <c r="AO20" s="676"/>
      <c r="AP20" s="617" t="s">
        <v>256</v>
      </c>
      <c r="AQ20" s="618"/>
      <c r="AR20" s="618"/>
      <c r="AS20" s="618"/>
      <c r="AT20" s="618"/>
      <c r="AU20" s="618"/>
      <c r="AV20" s="618"/>
      <c r="AW20" s="618"/>
      <c r="AX20" s="618"/>
      <c r="AY20" s="618"/>
      <c r="AZ20" s="618"/>
      <c r="BA20" s="618"/>
      <c r="BB20" s="618"/>
      <c r="BC20" s="618"/>
      <c r="BD20" s="618"/>
      <c r="BE20" s="618"/>
      <c r="BF20" s="619"/>
      <c r="BG20" s="620">
        <v>1323</v>
      </c>
      <c r="BH20" s="621"/>
      <c r="BI20" s="621"/>
      <c r="BJ20" s="621"/>
      <c r="BK20" s="621"/>
      <c r="BL20" s="621"/>
      <c r="BM20" s="621"/>
      <c r="BN20" s="622"/>
      <c r="BO20" s="673">
        <v>0.1</v>
      </c>
      <c r="BP20" s="673"/>
      <c r="BQ20" s="673"/>
      <c r="BR20" s="673"/>
      <c r="BS20" s="626" t="s">
        <v>111</v>
      </c>
      <c r="BT20" s="621"/>
      <c r="BU20" s="621"/>
      <c r="BV20" s="621"/>
      <c r="BW20" s="621"/>
      <c r="BX20" s="621"/>
      <c r="BY20" s="621"/>
      <c r="BZ20" s="621"/>
      <c r="CA20" s="621"/>
      <c r="CB20" s="656"/>
      <c r="CD20" s="657" t="s">
        <v>257</v>
      </c>
      <c r="CE20" s="654"/>
      <c r="CF20" s="654"/>
      <c r="CG20" s="654"/>
      <c r="CH20" s="654"/>
      <c r="CI20" s="654"/>
      <c r="CJ20" s="654"/>
      <c r="CK20" s="654"/>
      <c r="CL20" s="654"/>
      <c r="CM20" s="654"/>
      <c r="CN20" s="654"/>
      <c r="CO20" s="654"/>
      <c r="CP20" s="654"/>
      <c r="CQ20" s="655"/>
      <c r="CR20" s="620">
        <v>7277771</v>
      </c>
      <c r="CS20" s="621"/>
      <c r="CT20" s="621"/>
      <c r="CU20" s="621"/>
      <c r="CV20" s="621"/>
      <c r="CW20" s="621"/>
      <c r="CX20" s="621"/>
      <c r="CY20" s="622"/>
      <c r="CZ20" s="673">
        <v>100</v>
      </c>
      <c r="DA20" s="673"/>
      <c r="DB20" s="673"/>
      <c r="DC20" s="673"/>
      <c r="DD20" s="626">
        <v>275209</v>
      </c>
      <c r="DE20" s="621"/>
      <c r="DF20" s="621"/>
      <c r="DG20" s="621"/>
      <c r="DH20" s="621"/>
      <c r="DI20" s="621"/>
      <c r="DJ20" s="621"/>
      <c r="DK20" s="621"/>
      <c r="DL20" s="621"/>
      <c r="DM20" s="621"/>
      <c r="DN20" s="621"/>
      <c r="DO20" s="621"/>
      <c r="DP20" s="622"/>
      <c r="DQ20" s="626">
        <v>3069347</v>
      </c>
      <c r="DR20" s="621"/>
      <c r="DS20" s="621"/>
      <c r="DT20" s="621"/>
      <c r="DU20" s="621"/>
      <c r="DV20" s="621"/>
      <c r="DW20" s="621"/>
      <c r="DX20" s="621"/>
      <c r="DY20" s="621"/>
      <c r="DZ20" s="621"/>
      <c r="EA20" s="621"/>
      <c r="EB20" s="621"/>
      <c r="EC20" s="656"/>
    </row>
    <row r="21" spans="2:133" ht="11.25" customHeight="1" x14ac:dyDescent="0.15">
      <c r="B21" s="617" t="s">
        <v>258</v>
      </c>
      <c r="C21" s="618"/>
      <c r="D21" s="618"/>
      <c r="E21" s="618"/>
      <c r="F21" s="618"/>
      <c r="G21" s="618"/>
      <c r="H21" s="618"/>
      <c r="I21" s="618"/>
      <c r="J21" s="618"/>
      <c r="K21" s="618"/>
      <c r="L21" s="618"/>
      <c r="M21" s="618"/>
      <c r="N21" s="618"/>
      <c r="O21" s="618"/>
      <c r="P21" s="618"/>
      <c r="Q21" s="619"/>
      <c r="R21" s="620">
        <v>2207</v>
      </c>
      <c r="S21" s="621"/>
      <c r="T21" s="621"/>
      <c r="U21" s="621"/>
      <c r="V21" s="621"/>
      <c r="W21" s="621"/>
      <c r="X21" s="621"/>
      <c r="Y21" s="622"/>
      <c r="Z21" s="673">
        <v>0</v>
      </c>
      <c r="AA21" s="673"/>
      <c r="AB21" s="673"/>
      <c r="AC21" s="673"/>
      <c r="AD21" s="674">
        <v>2207</v>
      </c>
      <c r="AE21" s="674"/>
      <c r="AF21" s="674"/>
      <c r="AG21" s="674"/>
      <c r="AH21" s="674"/>
      <c r="AI21" s="674"/>
      <c r="AJ21" s="674"/>
      <c r="AK21" s="674"/>
      <c r="AL21" s="643">
        <v>0.1</v>
      </c>
      <c r="AM21" s="675"/>
      <c r="AN21" s="675"/>
      <c r="AO21" s="676"/>
      <c r="AP21" s="711" t="s">
        <v>259</v>
      </c>
      <c r="AQ21" s="721"/>
      <c r="AR21" s="721"/>
      <c r="AS21" s="721"/>
      <c r="AT21" s="721"/>
      <c r="AU21" s="721"/>
      <c r="AV21" s="721"/>
      <c r="AW21" s="721"/>
      <c r="AX21" s="721"/>
      <c r="AY21" s="721"/>
      <c r="AZ21" s="721"/>
      <c r="BA21" s="721"/>
      <c r="BB21" s="721"/>
      <c r="BC21" s="721"/>
      <c r="BD21" s="721"/>
      <c r="BE21" s="721"/>
      <c r="BF21" s="713"/>
      <c r="BG21" s="620">
        <v>1323</v>
      </c>
      <c r="BH21" s="621"/>
      <c r="BI21" s="621"/>
      <c r="BJ21" s="621"/>
      <c r="BK21" s="621"/>
      <c r="BL21" s="621"/>
      <c r="BM21" s="621"/>
      <c r="BN21" s="622"/>
      <c r="BO21" s="673">
        <v>0.1</v>
      </c>
      <c r="BP21" s="673"/>
      <c r="BQ21" s="673"/>
      <c r="BR21" s="673"/>
      <c r="BS21" s="626" t="s">
        <v>111</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260</v>
      </c>
      <c r="C22" s="618"/>
      <c r="D22" s="618"/>
      <c r="E22" s="618"/>
      <c r="F22" s="618"/>
      <c r="G22" s="618"/>
      <c r="H22" s="618"/>
      <c r="I22" s="618"/>
      <c r="J22" s="618"/>
      <c r="K22" s="618"/>
      <c r="L22" s="618"/>
      <c r="M22" s="618"/>
      <c r="N22" s="618"/>
      <c r="O22" s="618"/>
      <c r="P22" s="618"/>
      <c r="Q22" s="619"/>
      <c r="R22" s="620">
        <v>100147</v>
      </c>
      <c r="S22" s="621"/>
      <c r="T22" s="621"/>
      <c r="U22" s="621"/>
      <c r="V22" s="621"/>
      <c r="W22" s="621"/>
      <c r="X22" s="621"/>
      <c r="Y22" s="622"/>
      <c r="Z22" s="673">
        <v>1.3</v>
      </c>
      <c r="AA22" s="673"/>
      <c r="AB22" s="673"/>
      <c r="AC22" s="673"/>
      <c r="AD22" s="674" t="s">
        <v>111</v>
      </c>
      <c r="AE22" s="674"/>
      <c r="AF22" s="674"/>
      <c r="AG22" s="674"/>
      <c r="AH22" s="674"/>
      <c r="AI22" s="674"/>
      <c r="AJ22" s="674"/>
      <c r="AK22" s="674"/>
      <c r="AL22" s="643" t="s">
        <v>111</v>
      </c>
      <c r="AM22" s="675"/>
      <c r="AN22" s="675"/>
      <c r="AO22" s="676"/>
      <c r="AP22" s="711" t="s">
        <v>261</v>
      </c>
      <c r="AQ22" s="721"/>
      <c r="AR22" s="721"/>
      <c r="AS22" s="721"/>
      <c r="AT22" s="721"/>
      <c r="AU22" s="721"/>
      <c r="AV22" s="721"/>
      <c r="AW22" s="721"/>
      <c r="AX22" s="721"/>
      <c r="AY22" s="721"/>
      <c r="AZ22" s="721"/>
      <c r="BA22" s="721"/>
      <c r="BB22" s="721"/>
      <c r="BC22" s="721"/>
      <c r="BD22" s="721"/>
      <c r="BE22" s="721"/>
      <c r="BF22" s="713"/>
      <c r="BG22" s="620" t="s">
        <v>111</v>
      </c>
      <c r="BH22" s="621"/>
      <c r="BI22" s="621"/>
      <c r="BJ22" s="621"/>
      <c r="BK22" s="621"/>
      <c r="BL22" s="621"/>
      <c r="BM22" s="621"/>
      <c r="BN22" s="622"/>
      <c r="BO22" s="673" t="s">
        <v>111</v>
      </c>
      <c r="BP22" s="673"/>
      <c r="BQ22" s="673"/>
      <c r="BR22" s="673"/>
      <c r="BS22" s="626" t="s">
        <v>111</v>
      </c>
      <c r="BT22" s="621"/>
      <c r="BU22" s="621"/>
      <c r="BV22" s="621"/>
      <c r="BW22" s="621"/>
      <c r="BX22" s="621"/>
      <c r="BY22" s="621"/>
      <c r="BZ22" s="621"/>
      <c r="CA22" s="621"/>
      <c r="CB22" s="656"/>
      <c r="CD22" s="725" t="s">
        <v>262</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263</v>
      </c>
      <c r="C23" s="618"/>
      <c r="D23" s="618"/>
      <c r="E23" s="618"/>
      <c r="F23" s="618"/>
      <c r="G23" s="618"/>
      <c r="H23" s="618"/>
      <c r="I23" s="618"/>
      <c r="J23" s="618"/>
      <c r="K23" s="618"/>
      <c r="L23" s="618"/>
      <c r="M23" s="618"/>
      <c r="N23" s="618"/>
      <c r="O23" s="618"/>
      <c r="P23" s="618"/>
      <c r="Q23" s="619"/>
      <c r="R23" s="620">
        <v>16025</v>
      </c>
      <c r="S23" s="621"/>
      <c r="T23" s="621"/>
      <c r="U23" s="621"/>
      <c r="V23" s="621"/>
      <c r="W23" s="621"/>
      <c r="X23" s="621"/>
      <c r="Y23" s="622"/>
      <c r="Z23" s="673">
        <v>0.2</v>
      </c>
      <c r="AA23" s="673"/>
      <c r="AB23" s="673"/>
      <c r="AC23" s="673"/>
      <c r="AD23" s="674">
        <v>365</v>
      </c>
      <c r="AE23" s="674"/>
      <c r="AF23" s="674"/>
      <c r="AG23" s="674"/>
      <c r="AH23" s="674"/>
      <c r="AI23" s="674"/>
      <c r="AJ23" s="674"/>
      <c r="AK23" s="674"/>
      <c r="AL23" s="643">
        <v>0</v>
      </c>
      <c r="AM23" s="675"/>
      <c r="AN23" s="675"/>
      <c r="AO23" s="676"/>
      <c r="AP23" s="711" t="s">
        <v>264</v>
      </c>
      <c r="AQ23" s="721"/>
      <c r="AR23" s="721"/>
      <c r="AS23" s="721"/>
      <c r="AT23" s="721"/>
      <c r="AU23" s="721"/>
      <c r="AV23" s="721"/>
      <c r="AW23" s="721"/>
      <c r="AX23" s="721"/>
      <c r="AY23" s="721"/>
      <c r="AZ23" s="721"/>
      <c r="BA23" s="721"/>
      <c r="BB23" s="721"/>
      <c r="BC23" s="721"/>
      <c r="BD23" s="721"/>
      <c r="BE23" s="721"/>
      <c r="BF23" s="713"/>
      <c r="BG23" s="620" t="s">
        <v>111</v>
      </c>
      <c r="BH23" s="621"/>
      <c r="BI23" s="621"/>
      <c r="BJ23" s="621"/>
      <c r="BK23" s="621"/>
      <c r="BL23" s="621"/>
      <c r="BM23" s="621"/>
      <c r="BN23" s="622"/>
      <c r="BO23" s="673" t="s">
        <v>111</v>
      </c>
      <c r="BP23" s="673"/>
      <c r="BQ23" s="673"/>
      <c r="BR23" s="673"/>
      <c r="BS23" s="626" t="s">
        <v>111</v>
      </c>
      <c r="BT23" s="621"/>
      <c r="BU23" s="621"/>
      <c r="BV23" s="621"/>
      <c r="BW23" s="621"/>
      <c r="BX23" s="621"/>
      <c r="BY23" s="621"/>
      <c r="BZ23" s="621"/>
      <c r="CA23" s="621"/>
      <c r="CB23" s="656"/>
      <c r="CD23" s="725" t="s">
        <v>203</v>
      </c>
      <c r="CE23" s="726"/>
      <c r="CF23" s="726"/>
      <c r="CG23" s="726"/>
      <c r="CH23" s="726"/>
      <c r="CI23" s="726"/>
      <c r="CJ23" s="726"/>
      <c r="CK23" s="726"/>
      <c r="CL23" s="726"/>
      <c r="CM23" s="726"/>
      <c r="CN23" s="726"/>
      <c r="CO23" s="726"/>
      <c r="CP23" s="726"/>
      <c r="CQ23" s="727"/>
      <c r="CR23" s="725" t="s">
        <v>265</v>
      </c>
      <c r="CS23" s="726"/>
      <c r="CT23" s="726"/>
      <c r="CU23" s="726"/>
      <c r="CV23" s="726"/>
      <c r="CW23" s="726"/>
      <c r="CX23" s="726"/>
      <c r="CY23" s="727"/>
      <c r="CZ23" s="725" t="s">
        <v>266</v>
      </c>
      <c r="DA23" s="726"/>
      <c r="DB23" s="726"/>
      <c r="DC23" s="727"/>
      <c r="DD23" s="725" t="s">
        <v>267</v>
      </c>
      <c r="DE23" s="726"/>
      <c r="DF23" s="726"/>
      <c r="DG23" s="726"/>
      <c r="DH23" s="726"/>
      <c r="DI23" s="726"/>
      <c r="DJ23" s="726"/>
      <c r="DK23" s="727"/>
      <c r="DL23" s="728" t="s">
        <v>268</v>
      </c>
      <c r="DM23" s="729"/>
      <c r="DN23" s="729"/>
      <c r="DO23" s="729"/>
      <c r="DP23" s="729"/>
      <c r="DQ23" s="729"/>
      <c r="DR23" s="729"/>
      <c r="DS23" s="729"/>
      <c r="DT23" s="729"/>
      <c r="DU23" s="729"/>
      <c r="DV23" s="730"/>
      <c r="DW23" s="725" t="s">
        <v>269</v>
      </c>
      <c r="DX23" s="726"/>
      <c r="DY23" s="726"/>
      <c r="DZ23" s="726"/>
      <c r="EA23" s="726"/>
      <c r="EB23" s="726"/>
      <c r="EC23" s="727"/>
    </row>
    <row r="24" spans="2:133" ht="11.25" customHeight="1" x14ac:dyDescent="0.15">
      <c r="B24" s="617" t="s">
        <v>270</v>
      </c>
      <c r="C24" s="618"/>
      <c r="D24" s="618"/>
      <c r="E24" s="618"/>
      <c r="F24" s="618"/>
      <c r="G24" s="618"/>
      <c r="H24" s="618"/>
      <c r="I24" s="618"/>
      <c r="J24" s="618"/>
      <c r="K24" s="618"/>
      <c r="L24" s="618"/>
      <c r="M24" s="618"/>
      <c r="N24" s="618"/>
      <c r="O24" s="618"/>
      <c r="P24" s="618"/>
      <c r="Q24" s="619"/>
      <c r="R24" s="620">
        <v>7254</v>
      </c>
      <c r="S24" s="621"/>
      <c r="T24" s="621"/>
      <c r="U24" s="621"/>
      <c r="V24" s="621"/>
      <c r="W24" s="621"/>
      <c r="X24" s="621"/>
      <c r="Y24" s="622"/>
      <c r="Z24" s="673">
        <v>0.1</v>
      </c>
      <c r="AA24" s="673"/>
      <c r="AB24" s="673"/>
      <c r="AC24" s="673"/>
      <c r="AD24" s="674" t="s">
        <v>111</v>
      </c>
      <c r="AE24" s="674"/>
      <c r="AF24" s="674"/>
      <c r="AG24" s="674"/>
      <c r="AH24" s="674"/>
      <c r="AI24" s="674"/>
      <c r="AJ24" s="674"/>
      <c r="AK24" s="674"/>
      <c r="AL24" s="643" t="s">
        <v>111</v>
      </c>
      <c r="AM24" s="675"/>
      <c r="AN24" s="675"/>
      <c r="AO24" s="676"/>
      <c r="AP24" s="711" t="s">
        <v>271</v>
      </c>
      <c r="AQ24" s="721"/>
      <c r="AR24" s="721"/>
      <c r="AS24" s="721"/>
      <c r="AT24" s="721"/>
      <c r="AU24" s="721"/>
      <c r="AV24" s="721"/>
      <c r="AW24" s="721"/>
      <c r="AX24" s="721"/>
      <c r="AY24" s="721"/>
      <c r="AZ24" s="721"/>
      <c r="BA24" s="721"/>
      <c r="BB24" s="721"/>
      <c r="BC24" s="721"/>
      <c r="BD24" s="721"/>
      <c r="BE24" s="721"/>
      <c r="BF24" s="713"/>
      <c r="BG24" s="620" t="s">
        <v>111</v>
      </c>
      <c r="BH24" s="621"/>
      <c r="BI24" s="621"/>
      <c r="BJ24" s="621"/>
      <c r="BK24" s="621"/>
      <c r="BL24" s="621"/>
      <c r="BM24" s="621"/>
      <c r="BN24" s="622"/>
      <c r="BO24" s="673" t="s">
        <v>111</v>
      </c>
      <c r="BP24" s="673"/>
      <c r="BQ24" s="673"/>
      <c r="BR24" s="673"/>
      <c r="BS24" s="626" t="s">
        <v>111</v>
      </c>
      <c r="BT24" s="621"/>
      <c r="BU24" s="621"/>
      <c r="BV24" s="621"/>
      <c r="BW24" s="621"/>
      <c r="BX24" s="621"/>
      <c r="BY24" s="621"/>
      <c r="BZ24" s="621"/>
      <c r="CA24" s="621"/>
      <c r="CB24" s="656"/>
      <c r="CD24" s="677" t="s">
        <v>272</v>
      </c>
      <c r="CE24" s="678"/>
      <c r="CF24" s="678"/>
      <c r="CG24" s="678"/>
      <c r="CH24" s="678"/>
      <c r="CI24" s="678"/>
      <c r="CJ24" s="678"/>
      <c r="CK24" s="678"/>
      <c r="CL24" s="678"/>
      <c r="CM24" s="678"/>
      <c r="CN24" s="678"/>
      <c r="CO24" s="678"/>
      <c r="CP24" s="678"/>
      <c r="CQ24" s="679"/>
      <c r="CR24" s="670">
        <v>1820021</v>
      </c>
      <c r="CS24" s="671"/>
      <c r="CT24" s="671"/>
      <c r="CU24" s="671"/>
      <c r="CV24" s="671"/>
      <c r="CW24" s="671"/>
      <c r="CX24" s="671"/>
      <c r="CY24" s="718"/>
      <c r="CZ24" s="722">
        <v>25</v>
      </c>
      <c r="DA24" s="723"/>
      <c r="DB24" s="723"/>
      <c r="DC24" s="724"/>
      <c r="DD24" s="717">
        <v>1172805</v>
      </c>
      <c r="DE24" s="671"/>
      <c r="DF24" s="671"/>
      <c r="DG24" s="671"/>
      <c r="DH24" s="671"/>
      <c r="DI24" s="671"/>
      <c r="DJ24" s="671"/>
      <c r="DK24" s="718"/>
      <c r="DL24" s="717">
        <v>1097304</v>
      </c>
      <c r="DM24" s="671"/>
      <c r="DN24" s="671"/>
      <c r="DO24" s="671"/>
      <c r="DP24" s="671"/>
      <c r="DQ24" s="671"/>
      <c r="DR24" s="671"/>
      <c r="DS24" s="671"/>
      <c r="DT24" s="671"/>
      <c r="DU24" s="671"/>
      <c r="DV24" s="718"/>
      <c r="DW24" s="719">
        <v>45</v>
      </c>
      <c r="DX24" s="688"/>
      <c r="DY24" s="688"/>
      <c r="DZ24" s="688"/>
      <c r="EA24" s="688"/>
      <c r="EB24" s="688"/>
      <c r="EC24" s="720"/>
    </row>
    <row r="25" spans="2:133" ht="11.25" customHeight="1" x14ac:dyDescent="0.15">
      <c r="B25" s="617" t="s">
        <v>273</v>
      </c>
      <c r="C25" s="618"/>
      <c r="D25" s="618"/>
      <c r="E25" s="618"/>
      <c r="F25" s="618"/>
      <c r="G25" s="618"/>
      <c r="H25" s="618"/>
      <c r="I25" s="618"/>
      <c r="J25" s="618"/>
      <c r="K25" s="618"/>
      <c r="L25" s="618"/>
      <c r="M25" s="618"/>
      <c r="N25" s="618"/>
      <c r="O25" s="618"/>
      <c r="P25" s="618"/>
      <c r="Q25" s="619"/>
      <c r="R25" s="620">
        <v>1939211</v>
      </c>
      <c r="S25" s="621"/>
      <c r="T25" s="621"/>
      <c r="U25" s="621"/>
      <c r="V25" s="621"/>
      <c r="W25" s="621"/>
      <c r="X25" s="621"/>
      <c r="Y25" s="622"/>
      <c r="Z25" s="673">
        <v>24.9</v>
      </c>
      <c r="AA25" s="673"/>
      <c r="AB25" s="673"/>
      <c r="AC25" s="673"/>
      <c r="AD25" s="674" t="s">
        <v>111</v>
      </c>
      <c r="AE25" s="674"/>
      <c r="AF25" s="674"/>
      <c r="AG25" s="674"/>
      <c r="AH25" s="674"/>
      <c r="AI25" s="674"/>
      <c r="AJ25" s="674"/>
      <c r="AK25" s="674"/>
      <c r="AL25" s="643" t="s">
        <v>111</v>
      </c>
      <c r="AM25" s="675"/>
      <c r="AN25" s="675"/>
      <c r="AO25" s="676"/>
      <c r="AP25" s="711" t="s">
        <v>274</v>
      </c>
      <c r="AQ25" s="721"/>
      <c r="AR25" s="721"/>
      <c r="AS25" s="721"/>
      <c r="AT25" s="721"/>
      <c r="AU25" s="721"/>
      <c r="AV25" s="721"/>
      <c r="AW25" s="721"/>
      <c r="AX25" s="721"/>
      <c r="AY25" s="721"/>
      <c r="AZ25" s="721"/>
      <c r="BA25" s="721"/>
      <c r="BB25" s="721"/>
      <c r="BC25" s="721"/>
      <c r="BD25" s="721"/>
      <c r="BE25" s="721"/>
      <c r="BF25" s="713"/>
      <c r="BG25" s="620" t="s">
        <v>111</v>
      </c>
      <c r="BH25" s="621"/>
      <c r="BI25" s="621"/>
      <c r="BJ25" s="621"/>
      <c r="BK25" s="621"/>
      <c r="BL25" s="621"/>
      <c r="BM25" s="621"/>
      <c r="BN25" s="622"/>
      <c r="BO25" s="673" t="s">
        <v>111</v>
      </c>
      <c r="BP25" s="673"/>
      <c r="BQ25" s="673"/>
      <c r="BR25" s="673"/>
      <c r="BS25" s="626" t="s">
        <v>111</v>
      </c>
      <c r="BT25" s="621"/>
      <c r="BU25" s="621"/>
      <c r="BV25" s="621"/>
      <c r="BW25" s="621"/>
      <c r="BX25" s="621"/>
      <c r="BY25" s="621"/>
      <c r="BZ25" s="621"/>
      <c r="CA25" s="621"/>
      <c r="CB25" s="656"/>
      <c r="CD25" s="657" t="s">
        <v>275</v>
      </c>
      <c r="CE25" s="654"/>
      <c r="CF25" s="654"/>
      <c r="CG25" s="654"/>
      <c r="CH25" s="654"/>
      <c r="CI25" s="654"/>
      <c r="CJ25" s="654"/>
      <c r="CK25" s="654"/>
      <c r="CL25" s="654"/>
      <c r="CM25" s="654"/>
      <c r="CN25" s="654"/>
      <c r="CO25" s="654"/>
      <c r="CP25" s="654"/>
      <c r="CQ25" s="655"/>
      <c r="CR25" s="620">
        <v>668914</v>
      </c>
      <c r="CS25" s="639"/>
      <c r="CT25" s="639"/>
      <c r="CU25" s="639"/>
      <c r="CV25" s="639"/>
      <c r="CW25" s="639"/>
      <c r="CX25" s="639"/>
      <c r="CY25" s="640"/>
      <c r="CZ25" s="623">
        <v>9.1999999999999993</v>
      </c>
      <c r="DA25" s="641"/>
      <c r="DB25" s="641"/>
      <c r="DC25" s="642"/>
      <c r="DD25" s="626">
        <v>620632</v>
      </c>
      <c r="DE25" s="639"/>
      <c r="DF25" s="639"/>
      <c r="DG25" s="639"/>
      <c r="DH25" s="639"/>
      <c r="DI25" s="639"/>
      <c r="DJ25" s="639"/>
      <c r="DK25" s="640"/>
      <c r="DL25" s="626">
        <v>581930</v>
      </c>
      <c r="DM25" s="639"/>
      <c r="DN25" s="639"/>
      <c r="DO25" s="639"/>
      <c r="DP25" s="639"/>
      <c r="DQ25" s="639"/>
      <c r="DR25" s="639"/>
      <c r="DS25" s="639"/>
      <c r="DT25" s="639"/>
      <c r="DU25" s="639"/>
      <c r="DV25" s="640"/>
      <c r="DW25" s="643">
        <v>23.9</v>
      </c>
      <c r="DX25" s="644"/>
      <c r="DY25" s="644"/>
      <c r="DZ25" s="644"/>
      <c r="EA25" s="644"/>
      <c r="EB25" s="644"/>
      <c r="EC25" s="645"/>
    </row>
    <row r="26" spans="2:133" ht="11.25" customHeight="1" x14ac:dyDescent="0.15">
      <c r="B26" s="714" t="s">
        <v>276</v>
      </c>
      <c r="C26" s="715"/>
      <c r="D26" s="715"/>
      <c r="E26" s="715"/>
      <c r="F26" s="715"/>
      <c r="G26" s="715"/>
      <c r="H26" s="715"/>
      <c r="I26" s="715"/>
      <c r="J26" s="715"/>
      <c r="K26" s="715"/>
      <c r="L26" s="715"/>
      <c r="M26" s="715"/>
      <c r="N26" s="715"/>
      <c r="O26" s="715"/>
      <c r="P26" s="715"/>
      <c r="Q26" s="716"/>
      <c r="R26" s="620" t="s">
        <v>111</v>
      </c>
      <c r="S26" s="621"/>
      <c r="T26" s="621"/>
      <c r="U26" s="621"/>
      <c r="V26" s="621"/>
      <c r="W26" s="621"/>
      <c r="X26" s="621"/>
      <c r="Y26" s="622"/>
      <c r="Z26" s="673" t="s">
        <v>111</v>
      </c>
      <c r="AA26" s="673"/>
      <c r="AB26" s="673"/>
      <c r="AC26" s="673"/>
      <c r="AD26" s="674" t="s">
        <v>111</v>
      </c>
      <c r="AE26" s="674"/>
      <c r="AF26" s="674"/>
      <c r="AG26" s="674"/>
      <c r="AH26" s="674"/>
      <c r="AI26" s="674"/>
      <c r="AJ26" s="674"/>
      <c r="AK26" s="674"/>
      <c r="AL26" s="643" t="s">
        <v>111</v>
      </c>
      <c r="AM26" s="675"/>
      <c r="AN26" s="675"/>
      <c r="AO26" s="676"/>
      <c r="AP26" s="711" t="s">
        <v>277</v>
      </c>
      <c r="AQ26" s="712"/>
      <c r="AR26" s="712"/>
      <c r="AS26" s="712"/>
      <c r="AT26" s="712"/>
      <c r="AU26" s="712"/>
      <c r="AV26" s="712"/>
      <c r="AW26" s="712"/>
      <c r="AX26" s="712"/>
      <c r="AY26" s="712"/>
      <c r="AZ26" s="712"/>
      <c r="BA26" s="712"/>
      <c r="BB26" s="712"/>
      <c r="BC26" s="712"/>
      <c r="BD26" s="712"/>
      <c r="BE26" s="712"/>
      <c r="BF26" s="713"/>
      <c r="BG26" s="620" t="s">
        <v>111</v>
      </c>
      <c r="BH26" s="621"/>
      <c r="BI26" s="621"/>
      <c r="BJ26" s="621"/>
      <c r="BK26" s="621"/>
      <c r="BL26" s="621"/>
      <c r="BM26" s="621"/>
      <c r="BN26" s="622"/>
      <c r="BO26" s="673" t="s">
        <v>111</v>
      </c>
      <c r="BP26" s="673"/>
      <c r="BQ26" s="673"/>
      <c r="BR26" s="673"/>
      <c r="BS26" s="626" t="s">
        <v>111</v>
      </c>
      <c r="BT26" s="621"/>
      <c r="BU26" s="621"/>
      <c r="BV26" s="621"/>
      <c r="BW26" s="621"/>
      <c r="BX26" s="621"/>
      <c r="BY26" s="621"/>
      <c r="BZ26" s="621"/>
      <c r="CA26" s="621"/>
      <c r="CB26" s="656"/>
      <c r="CD26" s="657" t="s">
        <v>278</v>
      </c>
      <c r="CE26" s="654"/>
      <c r="CF26" s="654"/>
      <c r="CG26" s="654"/>
      <c r="CH26" s="654"/>
      <c r="CI26" s="654"/>
      <c r="CJ26" s="654"/>
      <c r="CK26" s="654"/>
      <c r="CL26" s="654"/>
      <c r="CM26" s="654"/>
      <c r="CN26" s="654"/>
      <c r="CO26" s="654"/>
      <c r="CP26" s="654"/>
      <c r="CQ26" s="655"/>
      <c r="CR26" s="620">
        <v>374963</v>
      </c>
      <c r="CS26" s="621"/>
      <c r="CT26" s="621"/>
      <c r="CU26" s="621"/>
      <c r="CV26" s="621"/>
      <c r="CW26" s="621"/>
      <c r="CX26" s="621"/>
      <c r="CY26" s="622"/>
      <c r="CZ26" s="623">
        <v>5.2</v>
      </c>
      <c r="DA26" s="641"/>
      <c r="DB26" s="641"/>
      <c r="DC26" s="642"/>
      <c r="DD26" s="626">
        <v>335737</v>
      </c>
      <c r="DE26" s="621"/>
      <c r="DF26" s="621"/>
      <c r="DG26" s="621"/>
      <c r="DH26" s="621"/>
      <c r="DI26" s="621"/>
      <c r="DJ26" s="621"/>
      <c r="DK26" s="622"/>
      <c r="DL26" s="626" t="s">
        <v>209</v>
      </c>
      <c r="DM26" s="621"/>
      <c r="DN26" s="621"/>
      <c r="DO26" s="621"/>
      <c r="DP26" s="621"/>
      <c r="DQ26" s="621"/>
      <c r="DR26" s="621"/>
      <c r="DS26" s="621"/>
      <c r="DT26" s="621"/>
      <c r="DU26" s="621"/>
      <c r="DV26" s="622"/>
      <c r="DW26" s="643" t="s">
        <v>209</v>
      </c>
      <c r="DX26" s="644"/>
      <c r="DY26" s="644"/>
      <c r="DZ26" s="644"/>
      <c r="EA26" s="644"/>
      <c r="EB26" s="644"/>
      <c r="EC26" s="645"/>
    </row>
    <row r="27" spans="2:133" ht="11.25" customHeight="1" x14ac:dyDescent="0.15">
      <c r="B27" s="617" t="s">
        <v>279</v>
      </c>
      <c r="C27" s="618"/>
      <c r="D27" s="618"/>
      <c r="E27" s="618"/>
      <c r="F27" s="618"/>
      <c r="G27" s="618"/>
      <c r="H27" s="618"/>
      <c r="I27" s="618"/>
      <c r="J27" s="618"/>
      <c r="K27" s="618"/>
      <c r="L27" s="618"/>
      <c r="M27" s="618"/>
      <c r="N27" s="618"/>
      <c r="O27" s="618"/>
      <c r="P27" s="618"/>
      <c r="Q27" s="619"/>
      <c r="R27" s="620">
        <v>650362</v>
      </c>
      <c r="S27" s="621"/>
      <c r="T27" s="621"/>
      <c r="U27" s="621"/>
      <c r="V27" s="621"/>
      <c r="W27" s="621"/>
      <c r="X27" s="621"/>
      <c r="Y27" s="622"/>
      <c r="Z27" s="673">
        <v>8.3000000000000007</v>
      </c>
      <c r="AA27" s="673"/>
      <c r="AB27" s="673"/>
      <c r="AC27" s="673"/>
      <c r="AD27" s="674" t="s">
        <v>111</v>
      </c>
      <c r="AE27" s="674"/>
      <c r="AF27" s="674"/>
      <c r="AG27" s="674"/>
      <c r="AH27" s="674"/>
      <c r="AI27" s="674"/>
      <c r="AJ27" s="674"/>
      <c r="AK27" s="674"/>
      <c r="AL27" s="643" t="s">
        <v>111</v>
      </c>
      <c r="AM27" s="675"/>
      <c r="AN27" s="675"/>
      <c r="AO27" s="676"/>
      <c r="AP27" s="617" t="s">
        <v>280</v>
      </c>
      <c r="AQ27" s="618"/>
      <c r="AR27" s="618"/>
      <c r="AS27" s="618"/>
      <c r="AT27" s="618"/>
      <c r="AU27" s="618"/>
      <c r="AV27" s="618"/>
      <c r="AW27" s="618"/>
      <c r="AX27" s="618"/>
      <c r="AY27" s="618"/>
      <c r="AZ27" s="618"/>
      <c r="BA27" s="618"/>
      <c r="BB27" s="618"/>
      <c r="BC27" s="618"/>
      <c r="BD27" s="618"/>
      <c r="BE27" s="618"/>
      <c r="BF27" s="619"/>
      <c r="BG27" s="620">
        <v>1369242</v>
      </c>
      <c r="BH27" s="621"/>
      <c r="BI27" s="621"/>
      <c r="BJ27" s="621"/>
      <c r="BK27" s="621"/>
      <c r="BL27" s="621"/>
      <c r="BM27" s="621"/>
      <c r="BN27" s="622"/>
      <c r="BO27" s="673">
        <v>100</v>
      </c>
      <c r="BP27" s="673"/>
      <c r="BQ27" s="673"/>
      <c r="BR27" s="673"/>
      <c r="BS27" s="626" t="s">
        <v>111</v>
      </c>
      <c r="BT27" s="621"/>
      <c r="BU27" s="621"/>
      <c r="BV27" s="621"/>
      <c r="BW27" s="621"/>
      <c r="BX27" s="621"/>
      <c r="BY27" s="621"/>
      <c r="BZ27" s="621"/>
      <c r="CA27" s="621"/>
      <c r="CB27" s="656"/>
      <c r="CD27" s="657" t="s">
        <v>281</v>
      </c>
      <c r="CE27" s="654"/>
      <c r="CF27" s="654"/>
      <c r="CG27" s="654"/>
      <c r="CH27" s="654"/>
      <c r="CI27" s="654"/>
      <c r="CJ27" s="654"/>
      <c r="CK27" s="654"/>
      <c r="CL27" s="654"/>
      <c r="CM27" s="654"/>
      <c r="CN27" s="654"/>
      <c r="CO27" s="654"/>
      <c r="CP27" s="654"/>
      <c r="CQ27" s="655"/>
      <c r="CR27" s="620">
        <v>835039</v>
      </c>
      <c r="CS27" s="639"/>
      <c r="CT27" s="639"/>
      <c r="CU27" s="639"/>
      <c r="CV27" s="639"/>
      <c r="CW27" s="639"/>
      <c r="CX27" s="639"/>
      <c r="CY27" s="640"/>
      <c r="CZ27" s="623">
        <v>11.5</v>
      </c>
      <c r="DA27" s="641"/>
      <c r="DB27" s="641"/>
      <c r="DC27" s="642"/>
      <c r="DD27" s="626">
        <v>236105</v>
      </c>
      <c r="DE27" s="639"/>
      <c r="DF27" s="639"/>
      <c r="DG27" s="639"/>
      <c r="DH27" s="639"/>
      <c r="DI27" s="639"/>
      <c r="DJ27" s="639"/>
      <c r="DK27" s="640"/>
      <c r="DL27" s="626">
        <v>199306</v>
      </c>
      <c r="DM27" s="639"/>
      <c r="DN27" s="639"/>
      <c r="DO27" s="639"/>
      <c r="DP27" s="639"/>
      <c r="DQ27" s="639"/>
      <c r="DR27" s="639"/>
      <c r="DS27" s="639"/>
      <c r="DT27" s="639"/>
      <c r="DU27" s="639"/>
      <c r="DV27" s="640"/>
      <c r="DW27" s="643">
        <v>8.1999999999999993</v>
      </c>
      <c r="DX27" s="644"/>
      <c r="DY27" s="644"/>
      <c r="DZ27" s="644"/>
      <c r="EA27" s="644"/>
      <c r="EB27" s="644"/>
      <c r="EC27" s="645"/>
    </row>
    <row r="28" spans="2:133" ht="11.25" customHeight="1" x14ac:dyDescent="0.15">
      <c r="B28" s="617" t="s">
        <v>282</v>
      </c>
      <c r="C28" s="618"/>
      <c r="D28" s="618"/>
      <c r="E28" s="618"/>
      <c r="F28" s="618"/>
      <c r="G28" s="618"/>
      <c r="H28" s="618"/>
      <c r="I28" s="618"/>
      <c r="J28" s="618"/>
      <c r="K28" s="618"/>
      <c r="L28" s="618"/>
      <c r="M28" s="618"/>
      <c r="N28" s="618"/>
      <c r="O28" s="618"/>
      <c r="P28" s="618"/>
      <c r="Q28" s="619"/>
      <c r="R28" s="620">
        <v>3905</v>
      </c>
      <c r="S28" s="621"/>
      <c r="T28" s="621"/>
      <c r="U28" s="621"/>
      <c r="V28" s="621"/>
      <c r="W28" s="621"/>
      <c r="X28" s="621"/>
      <c r="Y28" s="622"/>
      <c r="Z28" s="673">
        <v>0.1</v>
      </c>
      <c r="AA28" s="673"/>
      <c r="AB28" s="673"/>
      <c r="AC28" s="673"/>
      <c r="AD28" s="674">
        <v>907</v>
      </c>
      <c r="AE28" s="674"/>
      <c r="AF28" s="674"/>
      <c r="AG28" s="674"/>
      <c r="AH28" s="674"/>
      <c r="AI28" s="674"/>
      <c r="AJ28" s="674"/>
      <c r="AK28" s="674"/>
      <c r="AL28" s="643">
        <v>0</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283</v>
      </c>
      <c r="CE28" s="654"/>
      <c r="CF28" s="654"/>
      <c r="CG28" s="654"/>
      <c r="CH28" s="654"/>
      <c r="CI28" s="654"/>
      <c r="CJ28" s="654"/>
      <c r="CK28" s="654"/>
      <c r="CL28" s="654"/>
      <c r="CM28" s="654"/>
      <c r="CN28" s="654"/>
      <c r="CO28" s="654"/>
      <c r="CP28" s="654"/>
      <c r="CQ28" s="655"/>
      <c r="CR28" s="620">
        <v>316068</v>
      </c>
      <c r="CS28" s="621"/>
      <c r="CT28" s="621"/>
      <c r="CU28" s="621"/>
      <c r="CV28" s="621"/>
      <c r="CW28" s="621"/>
      <c r="CX28" s="621"/>
      <c r="CY28" s="622"/>
      <c r="CZ28" s="623">
        <v>4.3</v>
      </c>
      <c r="DA28" s="641"/>
      <c r="DB28" s="641"/>
      <c r="DC28" s="642"/>
      <c r="DD28" s="626">
        <v>316068</v>
      </c>
      <c r="DE28" s="621"/>
      <c r="DF28" s="621"/>
      <c r="DG28" s="621"/>
      <c r="DH28" s="621"/>
      <c r="DI28" s="621"/>
      <c r="DJ28" s="621"/>
      <c r="DK28" s="622"/>
      <c r="DL28" s="626">
        <v>316068</v>
      </c>
      <c r="DM28" s="621"/>
      <c r="DN28" s="621"/>
      <c r="DO28" s="621"/>
      <c r="DP28" s="621"/>
      <c r="DQ28" s="621"/>
      <c r="DR28" s="621"/>
      <c r="DS28" s="621"/>
      <c r="DT28" s="621"/>
      <c r="DU28" s="621"/>
      <c r="DV28" s="622"/>
      <c r="DW28" s="643">
        <v>13</v>
      </c>
      <c r="DX28" s="644"/>
      <c r="DY28" s="644"/>
      <c r="DZ28" s="644"/>
      <c r="EA28" s="644"/>
      <c r="EB28" s="644"/>
      <c r="EC28" s="645"/>
    </row>
    <row r="29" spans="2:133" ht="11.25" customHeight="1" x14ac:dyDescent="0.15">
      <c r="B29" s="617" t="s">
        <v>284</v>
      </c>
      <c r="C29" s="618"/>
      <c r="D29" s="618"/>
      <c r="E29" s="618"/>
      <c r="F29" s="618"/>
      <c r="G29" s="618"/>
      <c r="H29" s="618"/>
      <c r="I29" s="618"/>
      <c r="J29" s="618"/>
      <c r="K29" s="618"/>
      <c r="L29" s="618"/>
      <c r="M29" s="618"/>
      <c r="N29" s="618"/>
      <c r="O29" s="618"/>
      <c r="P29" s="618"/>
      <c r="Q29" s="619"/>
      <c r="R29" s="620">
        <v>82590</v>
      </c>
      <c r="S29" s="621"/>
      <c r="T29" s="621"/>
      <c r="U29" s="621"/>
      <c r="V29" s="621"/>
      <c r="W29" s="621"/>
      <c r="X29" s="621"/>
      <c r="Y29" s="622"/>
      <c r="Z29" s="673">
        <v>1.1000000000000001</v>
      </c>
      <c r="AA29" s="673"/>
      <c r="AB29" s="673"/>
      <c r="AC29" s="673"/>
      <c r="AD29" s="674" t="s">
        <v>111</v>
      </c>
      <c r="AE29" s="674"/>
      <c r="AF29" s="674"/>
      <c r="AG29" s="674"/>
      <c r="AH29" s="674"/>
      <c r="AI29" s="674"/>
      <c r="AJ29" s="674"/>
      <c r="AK29" s="674"/>
      <c r="AL29" s="643" t="s">
        <v>111</v>
      </c>
      <c r="AM29" s="675"/>
      <c r="AN29" s="675"/>
      <c r="AO29" s="676"/>
      <c r="AP29" s="680" t="s">
        <v>203</v>
      </c>
      <c r="AQ29" s="681"/>
      <c r="AR29" s="681"/>
      <c r="AS29" s="681"/>
      <c r="AT29" s="681"/>
      <c r="AU29" s="681"/>
      <c r="AV29" s="681"/>
      <c r="AW29" s="681"/>
      <c r="AX29" s="681"/>
      <c r="AY29" s="681"/>
      <c r="AZ29" s="681"/>
      <c r="BA29" s="681"/>
      <c r="BB29" s="681"/>
      <c r="BC29" s="681"/>
      <c r="BD29" s="681"/>
      <c r="BE29" s="681"/>
      <c r="BF29" s="682"/>
      <c r="BG29" s="680" t="s">
        <v>285</v>
      </c>
      <c r="BH29" s="696"/>
      <c r="BI29" s="696"/>
      <c r="BJ29" s="696"/>
      <c r="BK29" s="696"/>
      <c r="BL29" s="696"/>
      <c r="BM29" s="696"/>
      <c r="BN29" s="696"/>
      <c r="BO29" s="696"/>
      <c r="BP29" s="696"/>
      <c r="BQ29" s="697"/>
      <c r="BR29" s="680" t="s">
        <v>286</v>
      </c>
      <c r="BS29" s="696"/>
      <c r="BT29" s="696"/>
      <c r="BU29" s="696"/>
      <c r="BV29" s="696"/>
      <c r="BW29" s="696"/>
      <c r="BX29" s="696"/>
      <c r="BY29" s="696"/>
      <c r="BZ29" s="696"/>
      <c r="CA29" s="696"/>
      <c r="CB29" s="697"/>
      <c r="CD29" s="690" t="s">
        <v>287</v>
      </c>
      <c r="CE29" s="691"/>
      <c r="CF29" s="657" t="s">
        <v>58</v>
      </c>
      <c r="CG29" s="654"/>
      <c r="CH29" s="654"/>
      <c r="CI29" s="654"/>
      <c r="CJ29" s="654"/>
      <c r="CK29" s="654"/>
      <c r="CL29" s="654"/>
      <c r="CM29" s="654"/>
      <c r="CN29" s="654"/>
      <c r="CO29" s="654"/>
      <c r="CP29" s="654"/>
      <c r="CQ29" s="655"/>
      <c r="CR29" s="620">
        <v>316042</v>
      </c>
      <c r="CS29" s="639"/>
      <c r="CT29" s="639"/>
      <c r="CU29" s="639"/>
      <c r="CV29" s="639"/>
      <c r="CW29" s="639"/>
      <c r="CX29" s="639"/>
      <c r="CY29" s="640"/>
      <c r="CZ29" s="623">
        <v>4.3</v>
      </c>
      <c r="DA29" s="641"/>
      <c r="DB29" s="641"/>
      <c r="DC29" s="642"/>
      <c r="DD29" s="626">
        <v>316042</v>
      </c>
      <c r="DE29" s="639"/>
      <c r="DF29" s="639"/>
      <c r="DG29" s="639"/>
      <c r="DH29" s="639"/>
      <c r="DI29" s="639"/>
      <c r="DJ29" s="639"/>
      <c r="DK29" s="640"/>
      <c r="DL29" s="626">
        <v>316042</v>
      </c>
      <c r="DM29" s="639"/>
      <c r="DN29" s="639"/>
      <c r="DO29" s="639"/>
      <c r="DP29" s="639"/>
      <c r="DQ29" s="639"/>
      <c r="DR29" s="639"/>
      <c r="DS29" s="639"/>
      <c r="DT29" s="639"/>
      <c r="DU29" s="639"/>
      <c r="DV29" s="640"/>
      <c r="DW29" s="643">
        <v>13</v>
      </c>
      <c r="DX29" s="644"/>
      <c r="DY29" s="644"/>
      <c r="DZ29" s="644"/>
      <c r="EA29" s="644"/>
      <c r="EB29" s="644"/>
      <c r="EC29" s="645"/>
    </row>
    <row r="30" spans="2:133" ht="11.25" customHeight="1" x14ac:dyDescent="0.15">
      <c r="B30" s="617" t="s">
        <v>288</v>
      </c>
      <c r="C30" s="618"/>
      <c r="D30" s="618"/>
      <c r="E30" s="618"/>
      <c r="F30" s="618"/>
      <c r="G30" s="618"/>
      <c r="H30" s="618"/>
      <c r="I30" s="618"/>
      <c r="J30" s="618"/>
      <c r="K30" s="618"/>
      <c r="L30" s="618"/>
      <c r="M30" s="618"/>
      <c r="N30" s="618"/>
      <c r="O30" s="618"/>
      <c r="P30" s="618"/>
      <c r="Q30" s="619"/>
      <c r="R30" s="620">
        <v>186904</v>
      </c>
      <c r="S30" s="621"/>
      <c r="T30" s="621"/>
      <c r="U30" s="621"/>
      <c r="V30" s="621"/>
      <c r="W30" s="621"/>
      <c r="X30" s="621"/>
      <c r="Y30" s="622"/>
      <c r="Z30" s="673">
        <v>2.4</v>
      </c>
      <c r="AA30" s="673"/>
      <c r="AB30" s="673"/>
      <c r="AC30" s="673"/>
      <c r="AD30" s="674" t="s">
        <v>111</v>
      </c>
      <c r="AE30" s="674"/>
      <c r="AF30" s="674"/>
      <c r="AG30" s="674"/>
      <c r="AH30" s="674"/>
      <c r="AI30" s="674"/>
      <c r="AJ30" s="674"/>
      <c r="AK30" s="674"/>
      <c r="AL30" s="643" t="s">
        <v>111</v>
      </c>
      <c r="AM30" s="675"/>
      <c r="AN30" s="675"/>
      <c r="AO30" s="676"/>
      <c r="AP30" s="698" t="s">
        <v>289</v>
      </c>
      <c r="AQ30" s="699"/>
      <c r="AR30" s="699"/>
      <c r="AS30" s="699"/>
      <c r="AT30" s="704" t="s">
        <v>290</v>
      </c>
      <c r="AU30" s="184"/>
      <c r="AV30" s="184"/>
      <c r="AW30" s="184"/>
      <c r="AX30" s="707" t="s">
        <v>169</v>
      </c>
      <c r="AY30" s="708"/>
      <c r="AZ30" s="708"/>
      <c r="BA30" s="708"/>
      <c r="BB30" s="708"/>
      <c r="BC30" s="708"/>
      <c r="BD30" s="708"/>
      <c r="BE30" s="708"/>
      <c r="BF30" s="709"/>
      <c r="BG30" s="686">
        <v>99.4</v>
      </c>
      <c r="BH30" s="687"/>
      <c r="BI30" s="687"/>
      <c r="BJ30" s="687"/>
      <c r="BK30" s="687"/>
      <c r="BL30" s="687"/>
      <c r="BM30" s="688">
        <v>98.1</v>
      </c>
      <c r="BN30" s="687"/>
      <c r="BO30" s="687"/>
      <c r="BP30" s="687"/>
      <c r="BQ30" s="689"/>
      <c r="BR30" s="686">
        <v>99.5</v>
      </c>
      <c r="BS30" s="687"/>
      <c r="BT30" s="687"/>
      <c r="BU30" s="687"/>
      <c r="BV30" s="687"/>
      <c r="BW30" s="687"/>
      <c r="BX30" s="688">
        <v>98.2</v>
      </c>
      <c r="BY30" s="687"/>
      <c r="BZ30" s="687"/>
      <c r="CA30" s="687"/>
      <c r="CB30" s="689"/>
      <c r="CD30" s="692"/>
      <c r="CE30" s="693"/>
      <c r="CF30" s="657" t="s">
        <v>291</v>
      </c>
      <c r="CG30" s="654"/>
      <c r="CH30" s="654"/>
      <c r="CI30" s="654"/>
      <c r="CJ30" s="654"/>
      <c r="CK30" s="654"/>
      <c r="CL30" s="654"/>
      <c r="CM30" s="654"/>
      <c r="CN30" s="654"/>
      <c r="CO30" s="654"/>
      <c r="CP30" s="654"/>
      <c r="CQ30" s="655"/>
      <c r="CR30" s="620">
        <v>276681</v>
      </c>
      <c r="CS30" s="621"/>
      <c r="CT30" s="621"/>
      <c r="CU30" s="621"/>
      <c r="CV30" s="621"/>
      <c r="CW30" s="621"/>
      <c r="CX30" s="621"/>
      <c r="CY30" s="622"/>
      <c r="CZ30" s="623">
        <v>3.8</v>
      </c>
      <c r="DA30" s="641"/>
      <c r="DB30" s="641"/>
      <c r="DC30" s="642"/>
      <c r="DD30" s="626">
        <v>276681</v>
      </c>
      <c r="DE30" s="621"/>
      <c r="DF30" s="621"/>
      <c r="DG30" s="621"/>
      <c r="DH30" s="621"/>
      <c r="DI30" s="621"/>
      <c r="DJ30" s="621"/>
      <c r="DK30" s="622"/>
      <c r="DL30" s="626">
        <v>276681</v>
      </c>
      <c r="DM30" s="621"/>
      <c r="DN30" s="621"/>
      <c r="DO30" s="621"/>
      <c r="DP30" s="621"/>
      <c r="DQ30" s="621"/>
      <c r="DR30" s="621"/>
      <c r="DS30" s="621"/>
      <c r="DT30" s="621"/>
      <c r="DU30" s="621"/>
      <c r="DV30" s="622"/>
      <c r="DW30" s="643">
        <v>11.3</v>
      </c>
      <c r="DX30" s="644"/>
      <c r="DY30" s="644"/>
      <c r="DZ30" s="644"/>
      <c r="EA30" s="644"/>
      <c r="EB30" s="644"/>
      <c r="EC30" s="645"/>
    </row>
    <row r="31" spans="2:133" ht="11.25" customHeight="1" x14ac:dyDescent="0.15">
      <c r="B31" s="617" t="s">
        <v>292</v>
      </c>
      <c r="C31" s="618"/>
      <c r="D31" s="618"/>
      <c r="E31" s="618"/>
      <c r="F31" s="618"/>
      <c r="G31" s="618"/>
      <c r="H31" s="618"/>
      <c r="I31" s="618"/>
      <c r="J31" s="618"/>
      <c r="K31" s="618"/>
      <c r="L31" s="618"/>
      <c r="M31" s="618"/>
      <c r="N31" s="618"/>
      <c r="O31" s="618"/>
      <c r="P31" s="618"/>
      <c r="Q31" s="619"/>
      <c r="R31" s="620">
        <v>410897</v>
      </c>
      <c r="S31" s="621"/>
      <c r="T31" s="621"/>
      <c r="U31" s="621"/>
      <c r="V31" s="621"/>
      <c r="W31" s="621"/>
      <c r="X31" s="621"/>
      <c r="Y31" s="622"/>
      <c r="Z31" s="673">
        <v>5.3</v>
      </c>
      <c r="AA31" s="673"/>
      <c r="AB31" s="673"/>
      <c r="AC31" s="673"/>
      <c r="AD31" s="674" t="s">
        <v>111</v>
      </c>
      <c r="AE31" s="674"/>
      <c r="AF31" s="674"/>
      <c r="AG31" s="674"/>
      <c r="AH31" s="674"/>
      <c r="AI31" s="674"/>
      <c r="AJ31" s="674"/>
      <c r="AK31" s="674"/>
      <c r="AL31" s="643" t="s">
        <v>111</v>
      </c>
      <c r="AM31" s="675"/>
      <c r="AN31" s="675"/>
      <c r="AO31" s="676"/>
      <c r="AP31" s="700"/>
      <c r="AQ31" s="701"/>
      <c r="AR31" s="701"/>
      <c r="AS31" s="701"/>
      <c r="AT31" s="705"/>
      <c r="AU31" s="183" t="s">
        <v>293</v>
      </c>
      <c r="AV31" s="183"/>
      <c r="AW31" s="183"/>
      <c r="AX31" s="617" t="s">
        <v>294</v>
      </c>
      <c r="AY31" s="618"/>
      <c r="AZ31" s="618"/>
      <c r="BA31" s="618"/>
      <c r="BB31" s="618"/>
      <c r="BC31" s="618"/>
      <c r="BD31" s="618"/>
      <c r="BE31" s="618"/>
      <c r="BF31" s="619"/>
      <c r="BG31" s="684">
        <v>99.1</v>
      </c>
      <c r="BH31" s="639"/>
      <c r="BI31" s="639"/>
      <c r="BJ31" s="639"/>
      <c r="BK31" s="639"/>
      <c r="BL31" s="639"/>
      <c r="BM31" s="675">
        <v>97.9</v>
      </c>
      <c r="BN31" s="685"/>
      <c r="BO31" s="685"/>
      <c r="BP31" s="685"/>
      <c r="BQ31" s="649"/>
      <c r="BR31" s="684">
        <v>99.3</v>
      </c>
      <c r="BS31" s="639"/>
      <c r="BT31" s="639"/>
      <c r="BU31" s="639"/>
      <c r="BV31" s="639"/>
      <c r="BW31" s="639"/>
      <c r="BX31" s="675">
        <v>98.2</v>
      </c>
      <c r="BY31" s="685"/>
      <c r="BZ31" s="685"/>
      <c r="CA31" s="685"/>
      <c r="CB31" s="649"/>
      <c r="CD31" s="692"/>
      <c r="CE31" s="693"/>
      <c r="CF31" s="657" t="s">
        <v>295</v>
      </c>
      <c r="CG31" s="654"/>
      <c r="CH31" s="654"/>
      <c r="CI31" s="654"/>
      <c r="CJ31" s="654"/>
      <c r="CK31" s="654"/>
      <c r="CL31" s="654"/>
      <c r="CM31" s="654"/>
      <c r="CN31" s="654"/>
      <c r="CO31" s="654"/>
      <c r="CP31" s="654"/>
      <c r="CQ31" s="655"/>
      <c r="CR31" s="620">
        <v>39361</v>
      </c>
      <c r="CS31" s="639"/>
      <c r="CT31" s="639"/>
      <c r="CU31" s="639"/>
      <c r="CV31" s="639"/>
      <c r="CW31" s="639"/>
      <c r="CX31" s="639"/>
      <c r="CY31" s="640"/>
      <c r="CZ31" s="623">
        <v>0.5</v>
      </c>
      <c r="DA31" s="641"/>
      <c r="DB31" s="641"/>
      <c r="DC31" s="642"/>
      <c r="DD31" s="626">
        <v>39361</v>
      </c>
      <c r="DE31" s="639"/>
      <c r="DF31" s="639"/>
      <c r="DG31" s="639"/>
      <c r="DH31" s="639"/>
      <c r="DI31" s="639"/>
      <c r="DJ31" s="639"/>
      <c r="DK31" s="640"/>
      <c r="DL31" s="626">
        <v>39361</v>
      </c>
      <c r="DM31" s="639"/>
      <c r="DN31" s="639"/>
      <c r="DO31" s="639"/>
      <c r="DP31" s="639"/>
      <c r="DQ31" s="639"/>
      <c r="DR31" s="639"/>
      <c r="DS31" s="639"/>
      <c r="DT31" s="639"/>
      <c r="DU31" s="639"/>
      <c r="DV31" s="640"/>
      <c r="DW31" s="643">
        <v>1.6</v>
      </c>
      <c r="DX31" s="644"/>
      <c r="DY31" s="644"/>
      <c r="DZ31" s="644"/>
      <c r="EA31" s="644"/>
      <c r="EB31" s="644"/>
      <c r="EC31" s="645"/>
    </row>
    <row r="32" spans="2:133" ht="11.25" customHeight="1" x14ac:dyDescent="0.15">
      <c r="B32" s="617" t="s">
        <v>296</v>
      </c>
      <c r="C32" s="618"/>
      <c r="D32" s="618"/>
      <c r="E32" s="618"/>
      <c r="F32" s="618"/>
      <c r="G32" s="618"/>
      <c r="H32" s="618"/>
      <c r="I32" s="618"/>
      <c r="J32" s="618"/>
      <c r="K32" s="618"/>
      <c r="L32" s="618"/>
      <c r="M32" s="618"/>
      <c r="N32" s="618"/>
      <c r="O32" s="618"/>
      <c r="P32" s="618"/>
      <c r="Q32" s="619"/>
      <c r="R32" s="620">
        <v>33269</v>
      </c>
      <c r="S32" s="621"/>
      <c r="T32" s="621"/>
      <c r="U32" s="621"/>
      <c r="V32" s="621"/>
      <c r="W32" s="621"/>
      <c r="X32" s="621"/>
      <c r="Y32" s="622"/>
      <c r="Z32" s="673">
        <v>0.4</v>
      </c>
      <c r="AA32" s="673"/>
      <c r="AB32" s="673"/>
      <c r="AC32" s="673"/>
      <c r="AD32" s="674">
        <v>373</v>
      </c>
      <c r="AE32" s="674"/>
      <c r="AF32" s="674"/>
      <c r="AG32" s="674"/>
      <c r="AH32" s="674"/>
      <c r="AI32" s="674"/>
      <c r="AJ32" s="674"/>
      <c r="AK32" s="674"/>
      <c r="AL32" s="643">
        <v>0</v>
      </c>
      <c r="AM32" s="675"/>
      <c r="AN32" s="675"/>
      <c r="AO32" s="676"/>
      <c r="AP32" s="702"/>
      <c r="AQ32" s="703"/>
      <c r="AR32" s="703"/>
      <c r="AS32" s="703"/>
      <c r="AT32" s="706"/>
      <c r="AU32" s="185"/>
      <c r="AV32" s="185"/>
      <c r="AW32" s="185"/>
      <c r="AX32" s="601" t="s">
        <v>297</v>
      </c>
      <c r="AY32" s="602"/>
      <c r="AZ32" s="602"/>
      <c r="BA32" s="602"/>
      <c r="BB32" s="602"/>
      <c r="BC32" s="602"/>
      <c r="BD32" s="602"/>
      <c r="BE32" s="602"/>
      <c r="BF32" s="603"/>
      <c r="BG32" s="683">
        <v>99.5</v>
      </c>
      <c r="BH32" s="605"/>
      <c r="BI32" s="605"/>
      <c r="BJ32" s="605"/>
      <c r="BK32" s="605"/>
      <c r="BL32" s="605"/>
      <c r="BM32" s="668">
        <v>98.2</v>
      </c>
      <c r="BN32" s="605"/>
      <c r="BO32" s="605"/>
      <c r="BP32" s="605"/>
      <c r="BQ32" s="662"/>
      <c r="BR32" s="683">
        <v>99.6</v>
      </c>
      <c r="BS32" s="605"/>
      <c r="BT32" s="605"/>
      <c r="BU32" s="605"/>
      <c r="BV32" s="605"/>
      <c r="BW32" s="605"/>
      <c r="BX32" s="668">
        <v>98</v>
      </c>
      <c r="BY32" s="605"/>
      <c r="BZ32" s="605"/>
      <c r="CA32" s="605"/>
      <c r="CB32" s="662"/>
      <c r="CD32" s="694"/>
      <c r="CE32" s="695"/>
      <c r="CF32" s="657" t="s">
        <v>298</v>
      </c>
      <c r="CG32" s="654"/>
      <c r="CH32" s="654"/>
      <c r="CI32" s="654"/>
      <c r="CJ32" s="654"/>
      <c r="CK32" s="654"/>
      <c r="CL32" s="654"/>
      <c r="CM32" s="654"/>
      <c r="CN32" s="654"/>
      <c r="CO32" s="654"/>
      <c r="CP32" s="654"/>
      <c r="CQ32" s="655"/>
      <c r="CR32" s="620">
        <v>26</v>
      </c>
      <c r="CS32" s="621"/>
      <c r="CT32" s="621"/>
      <c r="CU32" s="621"/>
      <c r="CV32" s="621"/>
      <c r="CW32" s="621"/>
      <c r="CX32" s="621"/>
      <c r="CY32" s="622"/>
      <c r="CZ32" s="623">
        <v>0</v>
      </c>
      <c r="DA32" s="641"/>
      <c r="DB32" s="641"/>
      <c r="DC32" s="642"/>
      <c r="DD32" s="626">
        <v>26</v>
      </c>
      <c r="DE32" s="621"/>
      <c r="DF32" s="621"/>
      <c r="DG32" s="621"/>
      <c r="DH32" s="621"/>
      <c r="DI32" s="621"/>
      <c r="DJ32" s="621"/>
      <c r="DK32" s="622"/>
      <c r="DL32" s="626">
        <v>26</v>
      </c>
      <c r="DM32" s="621"/>
      <c r="DN32" s="621"/>
      <c r="DO32" s="621"/>
      <c r="DP32" s="621"/>
      <c r="DQ32" s="621"/>
      <c r="DR32" s="621"/>
      <c r="DS32" s="621"/>
      <c r="DT32" s="621"/>
      <c r="DU32" s="621"/>
      <c r="DV32" s="622"/>
      <c r="DW32" s="643">
        <v>0</v>
      </c>
      <c r="DX32" s="644"/>
      <c r="DY32" s="644"/>
      <c r="DZ32" s="644"/>
      <c r="EA32" s="644"/>
      <c r="EB32" s="644"/>
      <c r="EC32" s="645"/>
    </row>
    <row r="33" spans="2:133" ht="11.25" customHeight="1" x14ac:dyDescent="0.15">
      <c r="B33" s="617" t="s">
        <v>299</v>
      </c>
      <c r="C33" s="618"/>
      <c r="D33" s="618"/>
      <c r="E33" s="618"/>
      <c r="F33" s="618"/>
      <c r="G33" s="618"/>
      <c r="H33" s="618"/>
      <c r="I33" s="618"/>
      <c r="J33" s="618"/>
      <c r="K33" s="618"/>
      <c r="L33" s="618"/>
      <c r="M33" s="618"/>
      <c r="N33" s="618"/>
      <c r="O33" s="618"/>
      <c r="P33" s="618"/>
      <c r="Q33" s="619"/>
      <c r="R33" s="620">
        <v>1707466</v>
      </c>
      <c r="S33" s="621"/>
      <c r="T33" s="621"/>
      <c r="U33" s="621"/>
      <c r="V33" s="621"/>
      <c r="W33" s="621"/>
      <c r="X33" s="621"/>
      <c r="Y33" s="622"/>
      <c r="Z33" s="673">
        <v>21.9</v>
      </c>
      <c r="AA33" s="673"/>
      <c r="AB33" s="673"/>
      <c r="AC33" s="673"/>
      <c r="AD33" s="674" t="s">
        <v>111</v>
      </c>
      <c r="AE33" s="674"/>
      <c r="AF33" s="674"/>
      <c r="AG33" s="674"/>
      <c r="AH33" s="674"/>
      <c r="AI33" s="674"/>
      <c r="AJ33" s="674"/>
      <c r="AK33" s="674"/>
      <c r="AL33" s="643" t="s">
        <v>111</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300</v>
      </c>
      <c r="CE33" s="654"/>
      <c r="CF33" s="654"/>
      <c r="CG33" s="654"/>
      <c r="CH33" s="654"/>
      <c r="CI33" s="654"/>
      <c r="CJ33" s="654"/>
      <c r="CK33" s="654"/>
      <c r="CL33" s="654"/>
      <c r="CM33" s="654"/>
      <c r="CN33" s="654"/>
      <c r="CO33" s="654"/>
      <c r="CP33" s="654"/>
      <c r="CQ33" s="655"/>
      <c r="CR33" s="620">
        <v>4701156</v>
      </c>
      <c r="CS33" s="639"/>
      <c r="CT33" s="639"/>
      <c r="CU33" s="639"/>
      <c r="CV33" s="639"/>
      <c r="CW33" s="639"/>
      <c r="CX33" s="639"/>
      <c r="CY33" s="640"/>
      <c r="CZ33" s="623">
        <v>64.599999999999994</v>
      </c>
      <c r="DA33" s="641"/>
      <c r="DB33" s="641"/>
      <c r="DC33" s="642"/>
      <c r="DD33" s="626">
        <v>1531128</v>
      </c>
      <c r="DE33" s="639"/>
      <c r="DF33" s="639"/>
      <c r="DG33" s="639"/>
      <c r="DH33" s="639"/>
      <c r="DI33" s="639"/>
      <c r="DJ33" s="639"/>
      <c r="DK33" s="640"/>
      <c r="DL33" s="626">
        <v>1040967</v>
      </c>
      <c r="DM33" s="639"/>
      <c r="DN33" s="639"/>
      <c r="DO33" s="639"/>
      <c r="DP33" s="639"/>
      <c r="DQ33" s="639"/>
      <c r="DR33" s="639"/>
      <c r="DS33" s="639"/>
      <c r="DT33" s="639"/>
      <c r="DU33" s="639"/>
      <c r="DV33" s="640"/>
      <c r="DW33" s="643">
        <v>42.7</v>
      </c>
      <c r="DX33" s="644"/>
      <c r="DY33" s="644"/>
      <c r="DZ33" s="644"/>
      <c r="EA33" s="644"/>
      <c r="EB33" s="644"/>
      <c r="EC33" s="645"/>
    </row>
    <row r="34" spans="2:133" ht="11.25" customHeight="1" x14ac:dyDescent="0.15">
      <c r="B34" s="617" t="s">
        <v>301</v>
      </c>
      <c r="C34" s="618"/>
      <c r="D34" s="618"/>
      <c r="E34" s="618"/>
      <c r="F34" s="618"/>
      <c r="G34" s="618"/>
      <c r="H34" s="618"/>
      <c r="I34" s="618"/>
      <c r="J34" s="618"/>
      <c r="K34" s="618"/>
      <c r="L34" s="618"/>
      <c r="M34" s="618"/>
      <c r="N34" s="618"/>
      <c r="O34" s="618"/>
      <c r="P34" s="618"/>
      <c r="Q34" s="619"/>
      <c r="R34" s="620" t="s">
        <v>111</v>
      </c>
      <c r="S34" s="621"/>
      <c r="T34" s="621"/>
      <c r="U34" s="621"/>
      <c r="V34" s="621"/>
      <c r="W34" s="621"/>
      <c r="X34" s="621"/>
      <c r="Y34" s="622"/>
      <c r="Z34" s="673" t="s">
        <v>111</v>
      </c>
      <c r="AA34" s="673"/>
      <c r="AB34" s="673"/>
      <c r="AC34" s="673"/>
      <c r="AD34" s="674" t="s">
        <v>111</v>
      </c>
      <c r="AE34" s="674"/>
      <c r="AF34" s="674"/>
      <c r="AG34" s="674"/>
      <c r="AH34" s="674"/>
      <c r="AI34" s="674"/>
      <c r="AJ34" s="674"/>
      <c r="AK34" s="674"/>
      <c r="AL34" s="643" t="s">
        <v>111</v>
      </c>
      <c r="AM34" s="675"/>
      <c r="AN34" s="675"/>
      <c r="AO34" s="676"/>
      <c r="AP34" s="188"/>
      <c r="AQ34" s="680" t="s">
        <v>302</v>
      </c>
      <c r="AR34" s="681"/>
      <c r="AS34" s="681"/>
      <c r="AT34" s="681"/>
      <c r="AU34" s="681"/>
      <c r="AV34" s="681"/>
      <c r="AW34" s="681"/>
      <c r="AX34" s="681"/>
      <c r="AY34" s="681"/>
      <c r="AZ34" s="681"/>
      <c r="BA34" s="681"/>
      <c r="BB34" s="681"/>
      <c r="BC34" s="681"/>
      <c r="BD34" s="681"/>
      <c r="BE34" s="681"/>
      <c r="BF34" s="682"/>
      <c r="BG34" s="680" t="s">
        <v>303</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304</v>
      </c>
      <c r="CE34" s="654"/>
      <c r="CF34" s="654"/>
      <c r="CG34" s="654"/>
      <c r="CH34" s="654"/>
      <c r="CI34" s="654"/>
      <c r="CJ34" s="654"/>
      <c r="CK34" s="654"/>
      <c r="CL34" s="654"/>
      <c r="CM34" s="654"/>
      <c r="CN34" s="654"/>
      <c r="CO34" s="654"/>
      <c r="CP34" s="654"/>
      <c r="CQ34" s="655"/>
      <c r="CR34" s="620">
        <v>2735069</v>
      </c>
      <c r="CS34" s="621"/>
      <c r="CT34" s="621"/>
      <c r="CU34" s="621"/>
      <c r="CV34" s="621"/>
      <c r="CW34" s="621"/>
      <c r="CX34" s="621"/>
      <c r="CY34" s="622"/>
      <c r="CZ34" s="623">
        <v>37.6</v>
      </c>
      <c r="DA34" s="641"/>
      <c r="DB34" s="641"/>
      <c r="DC34" s="642"/>
      <c r="DD34" s="626">
        <v>368402</v>
      </c>
      <c r="DE34" s="621"/>
      <c r="DF34" s="621"/>
      <c r="DG34" s="621"/>
      <c r="DH34" s="621"/>
      <c r="DI34" s="621"/>
      <c r="DJ34" s="621"/>
      <c r="DK34" s="622"/>
      <c r="DL34" s="626">
        <v>320315</v>
      </c>
      <c r="DM34" s="621"/>
      <c r="DN34" s="621"/>
      <c r="DO34" s="621"/>
      <c r="DP34" s="621"/>
      <c r="DQ34" s="621"/>
      <c r="DR34" s="621"/>
      <c r="DS34" s="621"/>
      <c r="DT34" s="621"/>
      <c r="DU34" s="621"/>
      <c r="DV34" s="622"/>
      <c r="DW34" s="643">
        <v>13.1</v>
      </c>
      <c r="DX34" s="644"/>
      <c r="DY34" s="644"/>
      <c r="DZ34" s="644"/>
      <c r="EA34" s="644"/>
      <c r="EB34" s="644"/>
      <c r="EC34" s="645"/>
    </row>
    <row r="35" spans="2:133" ht="11.25" customHeight="1" x14ac:dyDescent="0.15">
      <c r="B35" s="617" t="s">
        <v>305</v>
      </c>
      <c r="C35" s="618"/>
      <c r="D35" s="618"/>
      <c r="E35" s="618"/>
      <c r="F35" s="618"/>
      <c r="G35" s="618"/>
      <c r="H35" s="618"/>
      <c r="I35" s="618"/>
      <c r="J35" s="618"/>
      <c r="K35" s="618"/>
      <c r="L35" s="618"/>
      <c r="M35" s="618"/>
      <c r="N35" s="618"/>
      <c r="O35" s="618"/>
      <c r="P35" s="618"/>
      <c r="Q35" s="619"/>
      <c r="R35" s="620">
        <v>169716</v>
      </c>
      <c r="S35" s="621"/>
      <c r="T35" s="621"/>
      <c r="U35" s="621"/>
      <c r="V35" s="621"/>
      <c r="W35" s="621"/>
      <c r="X35" s="621"/>
      <c r="Y35" s="622"/>
      <c r="Z35" s="673">
        <v>2.2000000000000002</v>
      </c>
      <c r="AA35" s="673"/>
      <c r="AB35" s="673"/>
      <c r="AC35" s="673"/>
      <c r="AD35" s="674" t="s">
        <v>111</v>
      </c>
      <c r="AE35" s="674"/>
      <c r="AF35" s="674"/>
      <c r="AG35" s="674"/>
      <c r="AH35" s="674"/>
      <c r="AI35" s="674"/>
      <c r="AJ35" s="674"/>
      <c r="AK35" s="674"/>
      <c r="AL35" s="643" t="s">
        <v>111</v>
      </c>
      <c r="AM35" s="675"/>
      <c r="AN35" s="675"/>
      <c r="AO35" s="676"/>
      <c r="AP35" s="188"/>
      <c r="AQ35" s="677" t="s">
        <v>306</v>
      </c>
      <c r="AR35" s="678"/>
      <c r="AS35" s="678"/>
      <c r="AT35" s="678"/>
      <c r="AU35" s="678"/>
      <c r="AV35" s="678"/>
      <c r="AW35" s="678"/>
      <c r="AX35" s="678"/>
      <c r="AY35" s="679"/>
      <c r="AZ35" s="670">
        <v>525135</v>
      </c>
      <c r="BA35" s="671"/>
      <c r="BB35" s="671"/>
      <c r="BC35" s="671"/>
      <c r="BD35" s="671"/>
      <c r="BE35" s="671"/>
      <c r="BF35" s="672"/>
      <c r="BG35" s="677" t="s">
        <v>307</v>
      </c>
      <c r="BH35" s="678"/>
      <c r="BI35" s="678"/>
      <c r="BJ35" s="678"/>
      <c r="BK35" s="678"/>
      <c r="BL35" s="678"/>
      <c r="BM35" s="678"/>
      <c r="BN35" s="678"/>
      <c r="BO35" s="678"/>
      <c r="BP35" s="678"/>
      <c r="BQ35" s="678"/>
      <c r="BR35" s="678"/>
      <c r="BS35" s="678"/>
      <c r="BT35" s="678"/>
      <c r="BU35" s="679"/>
      <c r="BV35" s="670">
        <v>124571</v>
      </c>
      <c r="BW35" s="671"/>
      <c r="BX35" s="671"/>
      <c r="BY35" s="671"/>
      <c r="BZ35" s="671"/>
      <c r="CA35" s="671"/>
      <c r="CB35" s="672"/>
      <c r="CD35" s="657" t="s">
        <v>308</v>
      </c>
      <c r="CE35" s="654"/>
      <c r="CF35" s="654"/>
      <c r="CG35" s="654"/>
      <c r="CH35" s="654"/>
      <c r="CI35" s="654"/>
      <c r="CJ35" s="654"/>
      <c r="CK35" s="654"/>
      <c r="CL35" s="654"/>
      <c r="CM35" s="654"/>
      <c r="CN35" s="654"/>
      <c r="CO35" s="654"/>
      <c r="CP35" s="654"/>
      <c r="CQ35" s="655"/>
      <c r="CR35" s="620">
        <v>9411</v>
      </c>
      <c r="CS35" s="639"/>
      <c r="CT35" s="639"/>
      <c r="CU35" s="639"/>
      <c r="CV35" s="639"/>
      <c r="CW35" s="639"/>
      <c r="CX35" s="639"/>
      <c r="CY35" s="640"/>
      <c r="CZ35" s="623">
        <v>0.1</v>
      </c>
      <c r="DA35" s="641"/>
      <c r="DB35" s="641"/>
      <c r="DC35" s="642"/>
      <c r="DD35" s="626">
        <v>9351</v>
      </c>
      <c r="DE35" s="639"/>
      <c r="DF35" s="639"/>
      <c r="DG35" s="639"/>
      <c r="DH35" s="639"/>
      <c r="DI35" s="639"/>
      <c r="DJ35" s="639"/>
      <c r="DK35" s="640"/>
      <c r="DL35" s="626">
        <v>9351</v>
      </c>
      <c r="DM35" s="639"/>
      <c r="DN35" s="639"/>
      <c r="DO35" s="639"/>
      <c r="DP35" s="639"/>
      <c r="DQ35" s="639"/>
      <c r="DR35" s="639"/>
      <c r="DS35" s="639"/>
      <c r="DT35" s="639"/>
      <c r="DU35" s="639"/>
      <c r="DV35" s="640"/>
      <c r="DW35" s="643">
        <v>0.4</v>
      </c>
      <c r="DX35" s="644"/>
      <c r="DY35" s="644"/>
      <c r="DZ35" s="644"/>
      <c r="EA35" s="644"/>
      <c r="EB35" s="644"/>
      <c r="EC35" s="645"/>
    </row>
    <row r="36" spans="2:133" ht="11.25" customHeight="1" x14ac:dyDescent="0.15">
      <c r="B36" s="601" t="s">
        <v>309</v>
      </c>
      <c r="C36" s="602"/>
      <c r="D36" s="602"/>
      <c r="E36" s="602"/>
      <c r="F36" s="602"/>
      <c r="G36" s="602"/>
      <c r="H36" s="602"/>
      <c r="I36" s="602"/>
      <c r="J36" s="602"/>
      <c r="K36" s="602"/>
      <c r="L36" s="602"/>
      <c r="M36" s="602"/>
      <c r="N36" s="602"/>
      <c r="O36" s="602"/>
      <c r="P36" s="602"/>
      <c r="Q36" s="603"/>
      <c r="R36" s="604">
        <v>7803320</v>
      </c>
      <c r="S36" s="661"/>
      <c r="T36" s="661"/>
      <c r="U36" s="661"/>
      <c r="V36" s="661"/>
      <c r="W36" s="661"/>
      <c r="X36" s="661"/>
      <c r="Y36" s="664"/>
      <c r="Z36" s="665">
        <v>100</v>
      </c>
      <c r="AA36" s="665"/>
      <c r="AB36" s="665"/>
      <c r="AC36" s="665"/>
      <c r="AD36" s="666">
        <v>2268268</v>
      </c>
      <c r="AE36" s="666"/>
      <c r="AF36" s="666"/>
      <c r="AG36" s="666"/>
      <c r="AH36" s="666"/>
      <c r="AI36" s="666"/>
      <c r="AJ36" s="666"/>
      <c r="AK36" s="666"/>
      <c r="AL36" s="667">
        <v>100</v>
      </c>
      <c r="AM36" s="668"/>
      <c r="AN36" s="668"/>
      <c r="AO36" s="669"/>
      <c r="AQ36" s="646" t="s">
        <v>310</v>
      </c>
      <c r="AR36" s="647"/>
      <c r="AS36" s="647"/>
      <c r="AT36" s="647"/>
      <c r="AU36" s="647"/>
      <c r="AV36" s="647"/>
      <c r="AW36" s="647"/>
      <c r="AX36" s="647"/>
      <c r="AY36" s="648"/>
      <c r="AZ36" s="620">
        <v>159573</v>
      </c>
      <c r="BA36" s="621"/>
      <c r="BB36" s="621"/>
      <c r="BC36" s="621"/>
      <c r="BD36" s="639"/>
      <c r="BE36" s="639"/>
      <c r="BF36" s="649"/>
      <c r="BG36" s="657" t="s">
        <v>311</v>
      </c>
      <c r="BH36" s="654"/>
      <c r="BI36" s="654"/>
      <c r="BJ36" s="654"/>
      <c r="BK36" s="654"/>
      <c r="BL36" s="654"/>
      <c r="BM36" s="654"/>
      <c r="BN36" s="654"/>
      <c r="BO36" s="654"/>
      <c r="BP36" s="654"/>
      <c r="BQ36" s="654"/>
      <c r="BR36" s="654"/>
      <c r="BS36" s="654"/>
      <c r="BT36" s="654"/>
      <c r="BU36" s="655"/>
      <c r="BV36" s="620">
        <v>112845</v>
      </c>
      <c r="BW36" s="621"/>
      <c r="BX36" s="621"/>
      <c r="BY36" s="621"/>
      <c r="BZ36" s="621"/>
      <c r="CA36" s="621"/>
      <c r="CB36" s="656"/>
      <c r="CD36" s="657" t="s">
        <v>312</v>
      </c>
      <c r="CE36" s="654"/>
      <c r="CF36" s="654"/>
      <c r="CG36" s="654"/>
      <c r="CH36" s="654"/>
      <c r="CI36" s="654"/>
      <c r="CJ36" s="654"/>
      <c r="CK36" s="654"/>
      <c r="CL36" s="654"/>
      <c r="CM36" s="654"/>
      <c r="CN36" s="654"/>
      <c r="CO36" s="654"/>
      <c r="CP36" s="654"/>
      <c r="CQ36" s="655"/>
      <c r="CR36" s="620">
        <v>1216049</v>
      </c>
      <c r="CS36" s="621"/>
      <c r="CT36" s="621"/>
      <c r="CU36" s="621"/>
      <c r="CV36" s="621"/>
      <c r="CW36" s="621"/>
      <c r="CX36" s="621"/>
      <c r="CY36" s="622"/>
      <c r="CZ36" s="623">
        <v>16.7</v>
      </c>
      <c r="DA36" s="641"/>
      <c r="DB36" s="641"/>
      <c r="DC36" s="642"/>
      <c r="DD36" s="626">
        <v>535089</v>
      </c>
      <c r="DE36" s="621"/>
      <c r="DF36" s="621"/>
      <c r="DG36" s="621"/>
      <c r="DH36" s="621"/>
      <c r="DI36" s="621"/>
      <c r="DJ36" s="621"/>
      <c r="DK36" s="622"/>
      <c r="DL36" s="626">
        <v>368824</v>
      </c>
      <c r="DM36" s="621"/>
      <c r="DN36" s="621"/>
      <c r="DO36" s="621"/>
      <c r="DP36" s="621"/>
      <c r="DQ36" s="621"/>
      <c r="DR36" s="621"/>
      <c r="DS36" s="621"/>
      <c r="DT36" s="621"/>
      <c r="DU36" s="621"/>
      <c r="DV36" s="622"/>
      <c r="DW36" s="643">
        <v>15.1</v>
      </c>
      <c r="DX36" s="644"/>
      <c r="DY36" s="644"/>
      <c r="DZ36" s="644"/>
      <c r="EA36" s="644"/>
      <c r="EB36" s="644"/>
      <c r="EC36" s="645"/>
    </row>
    <row r="37" spans="2:133" ht="11.25" customHeight="1" x14ac:dyDescent="0.15">
      <c r="AQ37" s="646" t="s">
        <v>313</v>
      </c>
      <c r="AR37" s="647"/>
      <c r="AS37" s="647"/>
      <c r="AT37" s="647"/>
      <c r="AU37" s="647"/>
      <c r="AV37" s="647"/>
      <c r="AW37" s="647"/>
      <c r="AX37" s="647"/>
      <c r="AY37" s="648"/>
      <c r="AZ37" s="620">
        <v>12350</v>
      </c>
      <c r="BA37" s="621"/>
      <c r="BB37" s="621"/>
      <c r="BC37" s="621"/>
      <c r="BD37" s="639"/>
      <c r="BE37" s="639"/>
      <c r="BF37" s="649"/>
      <c r="BG37" s="657" t="s">
        <v>314</v>
      </c>
      <c r="BH37" s="654"/>
      <c r="BI37" s="654"/>
      <c r="BJ37" s="654"/>
      <c r="BK37" s="654"/>
      <c r="BL37" s="654"/>
      <c r="BM37" s="654"/>
      <c r="BN37" s="654"/>
      <c r="BO37" s="654"/>
      <c r="BP37" s="654"/>
      <c r="BQ37" s="654"/>
      <c r="BR37" s="654"/>
      <c r="BS37" s="654"/>
      <c r="BT37" s="654"/>
      <c r="BU37" s="655"/>
      <c r="BV37" s="620">
        <v>1149</v>
      </c>
      <c r="BW37" s="621"/>
      <c r="BX37" s="621"/>
      <c r="BY37" s="621"/>
      <c r="BZ37" s="621"/>
      <c r="CA37" s="621"/>
      <c r="CB37" s="656"/>
      <c r="CD37" s="657" t="s">
        <v>315</v>
      </c>
      <c r="CE37" s="654"/>
      <c r="CF37" s="654"/>
      <c r="CG37" s="654"/>
      <c r="CH37" s="654"/>
      <c r="CI37" s="654"/>
      <c r="CJ37" s="654"/>
      <c r="CK37" s="654"/>
      <c r="CL37" s="654"/>
      <c r="CM37" s="654"/>
      <c r="CN37" s="654"/>
      <c r="CO37" s="654"/>
      <c r="CP37" s="654"/>
      <c r="CQ37" s="655"/>
      <c r="CR37" s="620">
        <v>316947</v>
      </c>
      <c r="CS37" s="639"/>
      <c r="CT37" s="639"/>
      <c r="CU37" s="639"/>
      <c r="CV37" s="639"/>
      <c r="CW37" s="639"/>
      <c r="CX37" s="639"/>
      <c r="CY37" s="640"/>
      <c r="CZ37" s="623">
        <v>4.4000000000000004</v>
      </c>
      <c r="DA37" s="641"/>
      <c r="DB37" s="641"/>
      <c r="DC37" s="642"/>
      <c r="DD37" s="626">
        <v>296247</v>
      </c>
      <c r="DE37" s="639"/>
      <c r="DF37" s="639"/>
      <c r="DG37" s="639"/>
      <c r="DH37" s="639"/>
      <c r="DI37" s="639"/>
      <c r="DJ37" s="639"/>
      <c r="DK37" s="640"/>
      <c r="DL37" s="626">
        <v>239825</v>
      </c>
      <c r="DM37" s="639"/>
      <c r="DN37" s="639"/>
      <c r="DO37" s="639"/>
      <c r="DP37" s="639"/>
      <c r="DQ37" s="639"/>
      <c r="DR37" s="639"/>
      <c r="DS37" s="639"/>
      <c r="DT37" s="639"/>
      <c r="DU37" s="639"/>
      <c r="DV37" s="640"/>
      <c r="DW37" s="643">
        <v>9.8000000000000007</v>
      </c>
      <c r="DX37" s="644"/>
      <c r="DY37" s="644"/>
      <c r="DZ37" s="644"/>
      <c r="EA37" s="644"/>
      <c r="EB37" s="644"/>
      <c r="EC37" s="645"/>
    </row>
    <row r="38" spans="2:133" ht="11.25" customHeight="1" x14ac:dyDescent="0.15">
      <c r="AQ38" s="646" t="s">
        <v>316</v>
      </c>
      <c r="AR38" s="647"/>
      <c r="AS38" s="647"/>
      <c r="AT38" s="647"/>
      <c r="AU38" s="647"/>
      <c r="AV38" s="647"/>
      <c r="AW38" s="647"/>
      <c r="AX38" s="647"/>
      <c r="AY38" s="648"/>
      <c r="AZ38" s="620" t="s">
        <v>317</v>
      </c>
      <c r="BA38" s="621"/>
      <c r="BB38" s="621"/>
      <c r="BC38" s="621"/>
      <c r="BD38" s="639"/>
      <c r="BE38" s="639"/>
      <c r="BF38" s="649"/>
      <c r="BG38" s="657" t="s">
        <v>318</v>
      </c>
      <c r="BH38" s="654"/>
      <c r="BI38" s="654"/>
      <c r="BJ38" s="654"/>
      <c r="BK38" s="654"/>
      <c r="BL38" s="654"/>
      <c r="BM38" s="654"/>
      <c r="BN38" s="654"/>
      <c r="BO38" s="654"/>
      <c r="BP38" s="654"/>
      <c r="BQ38" s="654"/>
      <c r="BR38" s="654"/>
      <c r="BS38" s="654"/>
      <c r="BT38" s="654"/>
      <c r="BU38" s="655"/>
      <c r="BV38" s="620">
        <v>1987</v>
      </c>
      <c r="BW38" s="621"/>
      <c r="BX38" s="621"/>
      <c r="BY38" s="621"/>
      <c r="BZ38" s="621"/>
      <c r="CA38" s="621"/>
      <c r="CB38" s="656"/>
      <c r="CD38" s="657" t="s">
        <v>319</v>
      </c>
      <c r="CE38" s="654"/>
      <c r="CF38" s="654"/>
      <c r="CG38" s="654"/>
      <c r="CH38" s="654"/>
      <c r="CI38" s="654"/>
      <c r="CJ38" s="654"/>
      <c r="CK38" s="654"/>
      <c r="CL38" s="654"/>
      <c r="CM38" s="654"/>
      <c r="CN38" s="654"/>
      <c r="CO38" s="654"/>
      <c r="CP38" s="654"/>
      <c r="CQ38" s="655"/>
      <c r="CR38" s="620">
        <v>525135</v>
      </c>
      <c r="CS38" s="621"/>
      <c r="CT38" s="621"/>
      <c r="CU38" s="621"/>
      <c r="CV38" s="621"/>
      <c r="CW38" s="621"/>
      <c r="CX38" s="621"/>
      <c r="CY38" s="622"/>
      <c r="CZ38" s="623">
        <v>7.2</v>
      </c>
      <c r="DA38" s="641"/>
      <c r="DB38" s="641"/>
      <c r="DC38" s="642"/>
      <c r="DD38" s="626">
        <v>464047</v>
      </c>
      <c r="DE38" s="621"/>
      <c r="DF38" s="621"/>
      <c r="DG38" s="621"/>
      <c r="DH38" s="621"/>
      <c r="DI38" s="621"/>
      <c r="DJ38" s="621"/>
      <c r="DK38" s="622"/>
      <c r="DL38" s="626">
        <v>342477</v>
      </c>
      <c r="DM38" s="621"/>
      <c r="DN38" s="621"/>
      <c r="DO38" s="621"/>
      <c r="DP38" s="621"/>
      <c r="DQ38" s="621"/>
      <c r="DR38" s="621"/>
      <c r="DS38" s="621"/>
      <c r="DT38" s="621"/>
      <c r="DU38" s="621"/>
      <c r="DV38" s="622"/>
      <c r="DW38" s="643">
        <v>14</v>
      </c>
      <c r="DX38" s="644"/>
      <c r="DY38" s="644"/>
      <c r="DZ38" s="644"/>
      <c r="EA38" s="644"/>
      <c r="EB38" s="644"/>
      <c r="EC38" s="645"/>
    </row>
    <row r="39" spans="2:133" ht="11.25" customHeight="1" x14ac:dyDescent="0.15">
      <c r="AQ39" s="646" t="s">
        <v>320</v>
      </c>
      <c r="AR39" s="647"/>
      <c r="AS39" s="647"/>
      <c r="AT39" s="647"/>
      <c r="AU39" s="647"/>
      <c r="AV39" s="647"/>
      <c r="AW39" s="647"/>
      <c r="AX39" s="647"/>
      <c r="AY39" s="648"/>
      <c r="AZ39" s="620" t="s">
        <v>317</v>
      </c>
      <c r="BA39" s="621"/>
      <c r="BB39" s="621"/>
      <c r="BC39" s="621"/>
      <c r="BD39" s="639"/>
      <c r="BE39" s="639"/>
      <c r="BF39" s="649"/>
      <c r="BG39" s="650" t="s">
        <v>321</v>
      </c>
      <c r="BH39" s="651"/>
      <c r="BI39" s="651"/>
      <c r="BJ39" s="651"/>
      <c r="BK39" s="651"/>
      <c r="BL39" s="189"/>
      <c r="BM39" s="654" t="s">
        <v>322</v>
      </c>
      <c r="BN39" s="654"/>
      <c r="BO39" s="654"/>
      <c r="BP39" s="654"/>
      <c r="BQ39" s="654"/>
      <c r="BR39" s="654"/>
      <c r="BS39" s="654"/>
      <c r="BT39" s="654"/>
      <c r="BU39" s="655"/>
      <c r="BV39" s="620">
        <v>95</v>
      </c>
      <c r="BW39" s="621"/>
      <c r="BX39" s="621"/>
      <c r="BY39" s="621"/>
      <c r="BZ39" s="621"/>
      <c r="CA39" s="621"/>
      <c r="CB39" s="656"/>
      <c r="CD39" s="657" t="s">
        <v>323</v>
      </c>
      <c r="CE39" s="654"/>
      <c r="CF39" s="654"/>
      <c r="CG39" s="654"/>
      <c r="CH39" s="654"/>
      <c r="CI39" s="654"/>
      <c r="CJ39" s="654"/>
      <c r="CK39" s="654"/>
      <c r="CL39" s="654"/>
      <c r="CM39" s="654"/>
      <c r="CN39" s="654"/>
      <c r="CO39" s="654"/>
      <c r="CP39" s="654"/>
      <c r="CQ39" s="655"/>
      <c r="CR39" s="620">
        <v>211742</v>
      </c>
      <c r="CS39" s="639"/>
      <c r="CT39" s="639"/>
      <c r="CU39" s="639"/>
      <c r="CV39" s="639"/>
      <c r="CW39" s="639"/>
      <c r="CX39" s="639"/>
      <c r="CY39" s="640"/>
      <c r="CZ39" s="623">
        <v>2.9</v>
      </c>
      <c r="DA39" s="641"/>
      <c r="DB39" s="641"/>
      <c r="DC39" s="642"/>
      <c r="DD39" s="626">
        <v>154239</v>
      </c>
      <c r="DE39" s="639"/>
      <c r="DF39" s="639"/>
      <c r="DG39" s="639"/>
      <c r="DH39" s="639"/>
      <c r="DI39" s="639"/>
      <c r="DJ39" s="639"/>
      <c r="DK39" s="640"/>
      <c r="DL39" s="626" t="s">
        <v>317</v>
      </c>
      <c r="DM39" s="639"/>
      <c r="DN39" s="639"/>
      <c r="DO39" s="639"/>
      <c r="DP39" s="639"/>
      <c r="DQ39" s="639"/>
      <c r="DR39" s="639"/>
      <c r="DS39" s="639"/>
      <c r="DT39" s="639"/>
      <c r="DU39" s="639"/>
      <c r="DV39" s="640"/>
      <c r="DW39" s="643" t="s">
        <v>317</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324</v>
      </c>
      <c r="AR40" s="647"/>
      <c r="AS40" s="647"/>
      <c r="AT40" s="647"/>
      <c r="AU40" s="647"/>
      <c r="AV40" s="647"/>
      <c r="AW40" s="647"/>
      <c r="AX40" s="647"/>
      <c r="AY40" s="648"/>
      <c r="AZ40" s="620">
        <v>74728</v>
      </c>
      <c r="BA40" s="621"/>
      <c r="BB40" s="621"/>
      <c r="BC40" s="621"/>
      <c r="BD40" s="639"/>
      <c r="BE40" s="639"/>
      <c r="BF40" s="649"/>
      <c r="BG40" s="650"/>
      <c r="BH40" s="651"/>
      <c r="BI40" s="651"/>
      <c r="BJ40" s="651"/>
      <c r="BK40" s="651"/>
      <c r="BL40" s="189"/>
      <c r="BM40" s="654" t="s">
        <v>325</v>
      </c>
      <c r="BN40" s="654"/>
      <c r="BO40" s="654"/>
      <c r="BP40" s="654"/>
      <c r="BQ40" s="654"/>
      <c r="BR40" s="654"/>
      <c r="BS40" s="654"/>
      <c r="BT40" s="654"/>
      <c r="BU40" s="655"/>
      <c r="BV40" s="620">
        <v>184</v>
      </c>
      <c r="BW40" s="621"/>
      <c r="BX40" s="621"/>
      <c r="BY40" s="621"/>
      <c r="BZ40" s="621"/>
      <c r="CA40" s="621"/>
      <c r="CB40" s="656"/>
      <c r="CD40" s="657" t="s">
        <v>326</v>
      </c>
      <c r="CE40" s="654"/>
      <c r="CF40" s="654"/>
      <c r="CG40" s="654"/>
      <c r="CH40" s="654"/>
      <c r="CI40" s="654"/>
      <c r="CJ40" s="654"/>
      <c r="CK40" s="654"/>
      <c r="CL40" s="654"/>
      <c r="CM40" s="654"/>
      <c r="CN40" s="654"/>
      <c r="CO40" s="654"/>
      <c r="CP40" s="654"/>
      <c r="CQ40" s="655"/>
      <c r="CR40" s="620">
        <v>3750</v>
      </c>
      <c r="CS40" s="621"/>
      <c r="CT40" s="621"/>
      <c r="CU40" s="621"/>
      <c r="CV40" s="621"/>
      <c r="CW40" s="621"/>
      <c r="CX40" s="621"/>
      <c r="CY40" s="622"/>
      <c r="CZ40" s="623">
        <v>0.1</v>
      </c>
      <c r="DA40" s="641"/>
      <c r="DB40" s="641"/>
      <c r="DC40" s="642"/>
      <c r="DD40" s="626" t="s">
        <v>317</v>
      </c>
      <c r="DE40" s="621"/>
      <c r="DF40" s="621"/>
      <c r="DG40" s="621"/>
      <c r="DH40" s="621"/>
      <c r="DI40" s="621"/>
      <c r="DJ40" s="621"/>
      <c r="DK40" s="622"/>
      <c r="DL40" s="626" t="s">
        <v>317</v>
      </c>
      <c r="DM40" s="621"/>
      <c r="DN40" s="621"/>
      <c r="DO40" s="621"/>
      <c r="DP40" s="621"/>
      <c r="DQ40" s="621"/>
      <c r="DR40" s="621"/>
      <c r="DS40" s="621"/>
      <c r="DT40" s="621"/>
      <c r="DU40" s="621"/>
      <c r="DV40" s="622"/>
      <c r="DW40" s="643" t="s">
        <v>317</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327</v>
      </c>
      <c r="AR41" s="659"/>
      <c r="AS41" s="659"/>
      <c r="AT41" s="659"/>
      <c r="AU41" s="659"/>
      <c r="AV41" s="659"/>
      <c r="AW41" s="659"/>
      <c r="AX41" s="659"/>
      <c r="AY41" s="660"/>
      <c r="AZ41" s="604">
        <v>278484</v>
      </c>
      <c r="BA41" s="661"/>
      <c r="BB41" s="661"/>
      <c r="BC41" s="661"/>
      <c r="BD41" s="605"/>
      <c r="BE41" s="605"/>
      <c r="BF41" s="662"/>
      <c r="BG41" s="652"/>
      <c r="BH41" s="653"/>
      <c r="BI41" s="653"/>
      <c r="BJ41" s="653"/>
      <c r="BK41" s="653"/>
      <c r="BL41" s="191"/>
      <c r="BM41" s="659" t="s">
        <v>328</v>
      </c>
      <c r="BN41" s="659"/>
      <c r="BO41" s="659"/>
      <c r="BP41" s="659"/>
      <c r="BQ41" s="659"/>
      <c r="BR41" s="659"/>
      <c r="BS41" s="659"/>
      <c r="BT41" s="659"/>
      <c r="BU41" s="660"/>
      <c r="BV41" s="604">
        <v>385</v>
      </c>
      <c r="BW41" s="661"/>
      <c r="BX41" s="661"/>
      <c r="BY41" s="661"/>
      <c r="BZ41" s="661"/>
      <c r="CA41" s="661"/>
      <c r="CB41" s="663"/>
      <c r="CD41" s="657" t="s">
        <v>329</v>
      </c>
      <c r="CE41" s="654"/>
      <c r="CF41" s="654"/>
      <c r="CG41" s="654"/>
      <c r="CH41" s="654"/>
      <c r="CI41" s="654"/>
      <c r="CJ41" s="654"/>
      <c r="CK41" s="654"/>
      <c r="CL41" s="654"/>
      <c r="CM41" s="654"/>
      <c r="CN41" s="654"/>
      <c r="CO41" s="654"/>
      <c r="CP41" s="654"/>
      <c r="CQ41" s="655"/>
      <c r="CR41" s="620" t="s">
        <v>330</v>
      </c>
      <c r="CS41" s="639"/>
      <c r="CT41" s="639"/>
      <c r="CU41" s="639"/>
      <c r="CV41" s="639"/>
      <c r="CW41" s="639"/>
      <c r="CX41" s="639"/>
      <c r="CY41" s="640"/>
      <c r="CZ41" s="623" t="s">
        <v>330</v>
      </c>
      <c r="DA41" s="641"/>
      <c r="DB41" s="641"/>
      <c r="DC41" s="642"/>
      <c r="DD41" s="626" t="s">
        <v>330</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332</v>
      </c>
      <c r="CE42" s="618"/>
      <c r="CF42" s="618"/>
      <c r="CG42" s="618"/>
      <c r="CH42" s="618"/>
      <c r="CI42" s="618"/>
      <c r="CJ42" s="618"/>
      <c r="CK42" s="618"/>
      <c r="CL42" s="618"/>
      <c r="CM42" s="618"/>
      <c r="CN42" s="618"/>
      <c r="CO42" s="618"/>
      <c r="CP42" s="618"/>
      <c r="CQ42" s="619"/>
      <c r="CR42" s="620">
        <v>756594</v>
      </c>
      <c r="CS42" s="621"/>
      <c r="CT42" s="621"/>
      <c r="CU42" s="621"/>
      <c r="CV42" s="621"/>
      <c r="CW42" s="621"/>
      <c r="CX42" s="621"/>
      <c r="CY42" s="622"/>
      <c r="CZ42" s="623">
        <v>10.4</v>
      </c>
      <c r="DA42" s="624"/>
      <c r="DB42" s="624"/>
      <c r="DC42" s="625"/>
      <c r="DD42" s="626">
        <v>365414</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334</v>
      </c>
      <c r="CE43" s="618"/>
      <c r="CF43" s="618"/>
      <c r="CG43" s="618"/>
      <c r="CH43" s="618"/>
      <c r="CI43" s="618"/>
      <c r="CJ43" s="618"/>
      <c r="CK43" s="618"/>
      <c r="CL43" s="618"/>
      <c r="CM43" s="618"/>
      <c r="CN43" s="618"/>
      <c r="CO43" s="618"/>
      <c r="CP43" s="618"/>
      <c r="CQ43" s="619"/>
      <c r="CR43" s="620">
        <v>35046</v>
      </c>
      <c r="CS43" s="639"/>
      <c r="CT43" s="639"/>
      <c r="CU43" s="639"/>
      <c r="CV43" s="639"/>
      <c r="CW43" s="639"/>
      <c r="CX43" s="639"/>
      <c r="CY43" s="640"/>
      <c r="CZ43" s="623">
        <v>0.5</v>
      </c>
      <c r="DA43" s="641"/>
      <c r="DB43" s="641"/>
      <c r="DC43" s="642"/>
      <c r="DD43" s="626">
        <v>33585</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335</v>
      </c>
      <c r="CD44" s="633" t="s">
        <v>287</v>
      </c>
      <c r="CE44" s="634"/>
      <c r="CF44" s="617" t="s">
        <v>336</v>
      </c>
      <c r="CG44" s="618"/>
      <c r="CH44" s="618"/>
      <c r="CI44" s="618"/>
      <c r="CJ44" s="618"/>
      <c r="CK44" s="618"/>
      <c r="CL44" s="618"/>
      <c r="CM44" s="618"/>
      <c r="CN44" s="618"/>
      <c r="CO44" s="618"/>
      <c r="CP44" s="618"/>
      <c r="CQ44" s="619"/>
      <c r="CR44" s="620">
        <v>275209</v>
      </c>
      <c r="CS44" s="621"/>
      <c r="CT44" s="621"/>
      <c r="CU44" s="621"/>
      <c r="CV44" s="621"/>
      <c r="CW44" s="621"/>
      <c r="CX44" s="621"/>
      <c r="CY44" s="622"/>
      <c r="CZ44" s="623">
        <v>3.8</v>
      </c>
      <c r="DA44" s="624"/>
      <c r="DB44" s="624"/>
      <c r="DC44" s="625"/>
      <c r="DD44" s="626">
        <v>186545</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337</v>
      </c>
      <c r="CG45" s="618"/>
      <c r="CH45" s="618"/>
      <c r="CI45" s="618"/>
      <c r="CJ45" s="618"/>
      <c r="CK45" s="618"/>
      <c r="CL45" s="618"/>
      <c r="CM45" s="618"/>
      <c r="CN45" s="618"/>
      <c r="CO45" s="618"/>
      <c r="CP45" s="618"/>
      <c r="CQ45" s="619"/>
      <c r="CR45" s="620">
        <v>94938</v>
      </c>
      <c r="CS45" s="639"/>
      <c r="CT45" s="639"/>
      <c r="CU45" s="639"/>
      <c r="CV45" s="639"/>
      <c r="CW45" s="639"/>
      <c r="CX45" s="639"/>
      <c r="CY45" s="640"/>
      <c r="CZ45" s="623">
        <v>1.3</v>
      </c>
      <c r="DA45" s="641"/>
      <c r="DB45" s="641"/>
      <c r="DC45" s="642"/>
      <c r="DD45" s="626">
        <v>27360</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338</v>
      </c>
      <c r="CG46" s="618"/>
      <c r="CH46" s="618"/>
      <c r="CI46" s="618"/>
      <c r="CJ46" s="618"/>
      <c r="CK46" s="618"/>
      <c r="CL46" s="618"/>
      <c r="CM46" s="618"/>
      <c r="CN46" s="618"/>
      <c r="CO46" s="618"/>
      <c r="CP46" s="618"/>
      <c r="CQ46" s="619"/>
      <c r="CR46" s="620">
        <v>133936</v>
      </c>
      <c r="CS46" s="621"/>
      <c r="CT46" s="621"/>
      <c r="CU46" s="621"/>
      <c r="CV46" s="621"/>
      <c r="CW46" s="621"/>
      <c r="CX46" s="621"/>
      <c r="CY46" s="622"/>
      <c r="CZ46" s="623">
        <v>1.8</v>
      </c>
      <c r="DA46" s="624"/>
      <c r="DB46" s="624"/>
      <c r="DC46" s="625"/>
      <c r="DD46" s="626">
        <v>112850</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339</v>
      </c>
      <c r="CG47" s="618"/>
      <c r="CH47" s="618"/>
      <c r="CI47" s="618"/>
      <c r="CJ47" s="618"/>
      <c r="CK47" s="618"/>
      <c r="CL47" s="618"/>
      <c r="CM47" s="618"/>
      <c r="CN47" s="618"/>
      <c r="CO47" s="618"/>
      <c r="CP47" s="618"/>
      <c r="CQ47" s="619"/>
      <c r="CR47" s="620">
        <v>481385</v>
      </c>
      <c r="CS47" s="639"/>
      <c r="CT47" s="639"/>
      <c r="CU47" s="639"/>
      <c r="CV47" s="639"/>
      <c r="CW47" s="639"/>
      <c r="CX47" s="639"/>
      <c r="CY47" s="640"/>
      <c r="CZ47" s="623">
        <v>6.6</v>
      </c>
      <c r="DA47" s="641"/>
      <c r="DB47" s="641"/>
      <c r="DC47" s="642"/>
      <c r="DD47" s="626">
        <v>178869</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340</v>
      </c>
      <c r="CG48" s="618"/>
      <c r="CH48" s="618"/>
      <c r="CI48" s="618"/>
      <c r="CJ48" s="618"/>
      <c r="CK48" s="618"/>
      <c r="CL48" s="618"/>
      <c r="CM48" s="618"/>
      <c r="CN48" s="618"/>
      <c r="CO48" s="618"/>
      <c r="CP48" s="618"/>
      <c r="CQ48" s="619"/>
      <c r="CR48" s="620" t="s">
        <v>111</v>
      </c>
      <c r="CS48" s="621"/>
      <c r="CT48" s="621"/>
      <c r="CU48" s="621"/>
      <c r="CV48" s="621"/>
      <c r="CW48" s="621"/>
      <c r="CX48" s="621"/>
      <c r="CY48" s="622"/>
      <c r="CZ48" s="623" t="s">
        <v>111</v>
      </c>
      <c r="DA48" s="624"/>
      <c r="DB48" s="624"/>
      <c r="DC48" s="625"/>
      <c r="DD48" s="626" t="s">
        <v>111</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341</v>
      </c>
      <c r="CE49" s="602"/>
      <c r="CF49" s="602"/>
      <c r="CG49" s="602"/>
      <c r="CH49" s="602"/>
      <c r="CI49" s="602"/>
      <c r="CJ49" s="602"/>
      <c r="CK49" s="602"/>
      <c r="CL49" s="602"/>
      <c r="CM49" s="602"/>
      <c r="CN49" s="602"/>
      <c r="CO49" s="602"/>
      <c r="CP49" s="602"/>
      <c r="CQ49" s="603"/>
      <c r="CR49" s="604">
        <v>7277771</v>
      </c>
      <c r="CS49" s="605"/>
      <c r="CT49" s="605"/>
      <c r="CU49" s="605"/>
      <c r="CV49" s="605"/>
      <c r="CW49" s="605"/>
      <c r="CX49" s="605"/>
      <c r="CY49" s="606"/>
      <c r="CZ49" s="607">
        <v>100</v>
      </c>
      <c r="DA49" s="608"/>
      <c r="DB49" s="608"/>
      <c r="DC49" s="609"/>
      <c r="DD49" s="610">
        <v>3069347</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42" t="s">
        <v>343</v>
      </c>
      <c r="DK2" s="1143"/>
      <c r="DL2" s="1143"/>
      <c r="DM2" s="1143"/>
      <c r="DN2" s="1143"/>
      <c r="DO2" s="1144"/>
      <c r="DP2" s="202"/>
      <c r="DQ2" s="1142" t="s">
        <v>344</v>
      </c>
      <c r="DR2" s="1143"/>
      <c r="DS2" s="1143"/>
      <c r="DT2" s="1143"/>
      <c r="DU2" s="1143"/>
      <c r="DV2" s="1143"/>
      <c r="DW2" s="1143"/>
      <c r="DX2" s="1143"/>
      <c r="DY2" s="1143"/>
      <c r="DZ2" s="1144"/>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5" t="s">
        <v>345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347</v>
      </c>
      <c r="B5" s="1025"/>
      <c r="C5" s="1025"/>
      <c r="D5" s="1025"/>
      <c r="E5" s="1025"/>
      <c r="F5" s="1025"/>
      <c r="G5" s="1025"/>
      <c r="H5" s="1025"/>
      <c r="I5" s="1025"/>
      <c r="J5" s="1025"/>
      <c r="K5" s="1025"/>
      <c r="L5" s="1025"/>
      <c r="M5" s="1025"/>
      <c r="N5" s="1025"/>
      <c r="O5" s="1025"/>
      <c r="P5" s="1026"/>
      <c r="Q5" s="1030" t="s">
        <v>348</v>
      </c>
      <c r="R5" s="1031"/>
      <c r="S5" s="1031"/>
      <c r="T5" s="1031"/>
      <c r="U5" s="1032"/>
      <c r="V5" s="1030" t="s">
        <v>349</v>
      </c>
      <c r="W5" s="1031"/>
      <c r="X5" s="1031"/>
      <c r="Y5" s="1031"/>
      <c r="Z5" s="1032"/>
      <c r="AA5" s="1030" t="s">
        <v>350</v>
      </c>
      <c r="AB5" s="1031"/>
      <c r="AC5" s="1031"/>
      <c r="AD5" s="1031"/>
      <c r="AE5" s="1031"/>
      <c r="AF5" s="1145" t="s">
        <v>351</v>
      </c>
      <c r="AG5" s="1031"/>
      <c r="AH5" s="1031"/>
      <c r="AI5" s="1031"/>
      <c r="AJ5" s="1046"/>
      <c r="AK5" s="1031" t="s">
        <v>352</v>
      </c>
      <c r="AL5" s="1031"/>
      <c r="AM5" s="1031"/>
      <c r="AN5" s="1031"/>
      <c r="AO5" s="1032"/>
      <c r="AP5" s="1030" t="s">
        <v>353</v>
      </c>
      <c r="AQ5" s="1031"/>
      <c r="AR5" s="1031"/>
      <c r="AS5" s="1031"/>
      <c r="AT5" s="1032"/>
      <c r="AU5" s="1030" t="s">
        <v>354</v>
      </c>
      <c r="AV5" s="1031"/>
      <c r="AW5" s="1031"/>
      <c r="AX5" s="1031"/>
      <c r="AY5" s="1046"/>
      <c r="AZ5" s="209"/>
      <c r="BA5" s="209"/>
      <c r="BB5" s="209"/>
      <c r="BC5" s="209"/>
      <c r="BD5" s="209"/>
      <c r="BE5" s="210"/>
      <c r="BF5" s="210"/>
      <c r="BG5" s="210"/>
      <c r="BH5" s="210"/>
      <c r="BI5" s="210"/>
      <c r="BJ5" s="210"/>
      <c r="BK5" s="210"/>
      <c r="BL5" s="210"/>
      <c r="BM5" s="210"/>
      <c r="BN5" s="210"/>
      <c r="BO5" s="210"/>
      <c r="BP5" s="210"/>
      <c r="BQ5" s="1024" t="s">
        <v>355</v>
      </c>
      <c r="BR5" s="1025"/>
      <c r="BS5" s="1025"/>
      <c r="BT5" s="1025"/>
      <c r="BU5" s="1025"/>
      <c r="BV5" s="1025"/>
      <c r="BW5" s="1025"/>
      <c r="BX5" s="1025"/>
      <c r="BY5" s="1025"/>
      <c r="BZ5" s="1025"/>
      <c r="CA5" s="1025"/>
      <c r="CB5" s="1025"/>
      <c r="CC5" s="1025"/>
      <c r="CD5" s="1025"/>
      <c r="CE5" s="1025"/>
      <c r="CF5" s="1025"/>
      <c r="CG5" s="1026"/>
      <c r="CH5" s="1030" t="s">
        <v>356</v>
      </c>
      <c r="CI5" s="1031"/>
      <c r="CJ5" s="1031"/>
      <c r="CK5" s="1031"/>
      <c r="CL5" s="1032"/>
      <c r="CM5" s="1030" t="s">
        <v>357</v>
      </c>
      <c r="CN5" s="1031"/>
      <c r="CO5" s="1031"/>
      <c r="CP5" s="1031"/>
      <c r="CQ5" s="1032"/>
      <c r="CR5" s="1030" t="s">
        <v>358</v>
      </c>
      <c r="CS5" s="1031"/>
      <c r="CT5" s="1031"/>
      <c r="CU5" s="1031"/>
      <c r="CV5" s="1032"/>
      <c r="CW5" s="1030" t="s">
        <v>359</v>
      </c>
      <c r="CX5" s="1031"/>
      <c r="CY5" s="1031"/>
      <c r="CZ5" s="1031"/>
      <c r="DA5" s="1032"/>
      <c r="DB5" s="1030" t="s">
        <v>360</v>
      </c>
      <c r="DC5" s="1031"/>
      <c r="DD5" s="1031"/>
      <c r="DE5" s="1031"/>
      <c r="DF5" s="1032"/>
      <c r="DG5" s="1130" t="s">
        <v>361</v>
      </c>
      <c r="DH5" s="1131"/>
      <c r="DI5" s="1131"/>
      <c r="DJ5" s="1131"/>
      <c r="DK5" s="1132"/>
      <c r="DL5" s="1130" t="s">
        <v>362</v>
      </c>
      <c r="DM5" s="1131"/>
      <c r="DN5" s="1131"/>
      <c r="DO5" s="1131"/>
      <c r="DP5" s="1132"/>
      <c r="DQ5" s="1030" t="s">
        <v>363</v>
      </c>
      <c r="DR5" s="1031"/>
      <c r="DS5" s="1031"/>
      <c r="DT5" s="1031"/>
      <c r="DU5" s="1032"/>
      <c r="DV5" s="1030" t="s">
        <v>354</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6"/>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3"/>
      <c r="DH6" s="1134"/>
      <c r="DI6" s="1134"/>
      <c r="DJ6" s="1134"/>
      <c r="DK6" s="1135"/>
      <c r="DL6" s="1133"/>
      <c r="DM6" s="1134"/>
      <c r="DN6" s="1134"/>
      <c r="DO6" s="1134"/>
      <c r="DP6" s="1135"/>
      <c r="DQ6" s="1033"/>
      <c r="DR6" s="1034"/>
      <c r="DS6" s="1034"/>
      <c r="DT6" s="1034"/>
      <c r="DU6" s="1035"/>
      <c r="DV6" s="1033"/>
      <c r="DW6" s="1034"/>
      <c r="DX6" s="1034"/>
      <c r="DY6" s="1034"/>
      <c r="DZ6" s="1047"/>
      <c r="EA6" s="207"/>
    </row>
    <row r="7" spans="1:131" s="208" customFormat="1" ht="26.25" customHeight="1" thickTop="1" x14ac:dyDescent="0.15">
      <c r="A7" s="211">
        <v>1</v>
      </c>
      <c r="B7" s="1082" t="s">
        <v>364</v>
      </c>
      <c r="C7" s="1083"/>
      <c r="D7" s="1083"/>
      <c r="E7" s="1083"/>
      <c r="F7" s="1083"/>
      <c r="G7" s="1083"/>
      <c r="H7" s="1083"/>
      <c r="I7" s="1083"/>
      <c r="J7" s="1083"/>
      <c r="K7" s="1083"/>
      <c r="L7" s="1083"/>
      <c r="M7" s="1083"/>
      <c r="N7" s="1083"/>
      <c r="O7" s="1083"/>
      <c r="P7" s="1084"/>
      <c r="Q7" s="1136">
        <v>7803</v>
      </c>
      <c r="R7" s="1137"/>
      <c r="S7" s="1137"/>
      <c r="T7" s="1137"/>
      <c r="U7" s="1137"/>
      <c r="V7" s="1137">
        <v>7278</v>
      </c>
      <c r="W7" s="1137"/>
      <c r="X7" s="1137"/>
      <c r="Y7" s="1137"/>
      <c r="Z7" s="1137"/>
      <c r="AA7" s="1137">
        <v>525</v>
      </c>
      <c r="AB7" s="1137"/>
      <c r="AC7" s="1137"/>
      <c r="AD7" s="1137"/>
      <c r="AE7" s="1138"/>
      <c r="AF7" s="1139">
        <v>299</v>
      </c>
      <c r="AG7" s="1140"/>
      <c r="AH7" s="1140"/>
      <c r="AI7" s="1140"/>
      <c r="AJ7" s="1141"/>
      <c r="AK7" s="1123">
        <v>1</v>
      </c>
      <c r="AL7" s="1124"/>
      <c r="AM7" s="1124"/>
      <c r="AN7" s="1124"/>
      <c r="AO7" s="1124"/>
      <c r="AP7" s="1124">
        <v>6087</v>
      </c>
      <c r="AQ7" s="1124"/>
      <c r="AR7" s="1124"/>
      <c r="AS7" s="1124"/>
      <c r="AT7" s="1124"/>
      <c r="AU7" s="1125"/>
      <c r="AV7" s="1125"/>
      <c r="AW7" s="1125"/>
      <c r="AX7" s="1125"/>
      <c r="AY7" s="1126"/>
      <c r="AZ7" s="205"/>
      <c r="BA7" s="205"/>
      <c r="BB7" s="205"/>
      <c r="BC7" s="205"/>
      <c r="BD7" s="205"/>
      <c r="BE7" s="206"/>
      <c r="BF7" s="206"/>
      <c r="BG7" s="206"/>
      <c r="BH7" s="206"/>
      <c r="BI7" s="206"/>
      <c r="BJ7" s="206"/>
      <c r="BK7" s="206"/>
      <c r="BL7" s="206"/>
      <c r="BM7" s="206"/>
      <c r="BN7" s="206"/>
      <c r="BO7" s="206"/>
      <c r="BP7" s="206"/>
      <c r="BQ7" s="212">
        <v>1</v>
      </c>
      <c r="BR7" s="213"/>
      <c r="BS7" s="1127"/>
      <c r="BT7" s="1128"/>
      <c r="BU7" s="1128"/>
      <c r="BV7" s="1128"/>
      <c r="BW7" s="1128"/>
      <c r="BX7" s="1128"/>
      <c r="BY7" s="1128"/>
      <c r="BZ7" s="1128"/>
      <c r="CA7" s="1128"/>
      <c r="CB7" s="1128"/>
      <c r="CC7" s="1128"/>
      <c r="CD7" s="1128"/>
      <c r="CE7" s="1128"/>
      <c r="CF7" s="1128"/>
      <c r="CG7" s="1129"/>
      <c r="CH7" s="1120"/>
      <c r="CI7" s="1121"/>
      <c r="CJ7" s="1121"/>
      <c r="CK7" s="1121"/>
      <c r="CL7" s="1122"/>
      <c r="CM7" s="1120"/>
      <c r="CN7" s="1121"/>
      <c r="CO7" s="1121"/>
      <c r="CP7" s="1121"/>
      <c r="CQ7" s="1122"/>
      <c r="CR7" s="1120"/>
      <c r="CS7" s="1121"/>
      <c r="CT7" s="1121"/>
      <c r="CU7" s="1121"/>
      <c r="CV7" s="1122"/>
      <c r="CW7" s="1120"/>
      <c r="CX7" s="1121"/>
      <c r="CY7" s="1121"/>
      <c r="CZ7" s="1121"/>
      <c r="DA7" s="1122"/>
      <c r="DB7" s="1120"/>
      <c r="DC7" s="1121"/>
      <c r="DD7" s="1121"/>
      <c r="DE7" s="1121"/>
      <c r="DF7" s="1122"/>
      <c r="DG7" s="1120"/>
      <c r="DH7" s="1121"/>
      <c r="DI7" s="1121"/>
      <c r="DJ7" s="1121"/>
      <c r="DK7" s="1122"/>
      <c r="DL7" s="1120"/>
      <c r="DM7" s="1121"/>
      <c r="DN7" s="1121"/>
      <c r="DO7" s="1121"/>
      <c r="DP7" s="1122"/>
      <c r="DQ7" s="1120"/>
      <c r="DR7" s="1121"/>
      <c r="DS7" s="1121"/>
      <c r="DT7" s="1121"/>
      <c r="DU7" s="1122"/>
      <c r="DV7" s="1147"/>
      <c r="DW7" s="1148"/>
      <c r="DX7" s="1148"/>
      <c r="DY7" s="1148"/>
      <c r="DZ7" s="1149"/>
      <c r="EA7" s="207"/>
    </row>
    <row r="8" spans="1:131" s="208" customFormat="1" ht="26.25" customHeight="1" x14ac:dyDescent="0.15">
      <c r="A8" s="214">
        <v>2</v>
      </c>
      <c r="B8" s="1066" t="s">
        <v>365</v>
      </c>
      <c r="C8" s="1067"/>
      <c r="D8" s="1067"/>
      <c r="E8" s="1067"/>
      <c r="F8" s="1067"/>
      <c r="G8" s="1067"/>
      <c r="H8" s="1067"/>
      <c r="I8" s="1067"/>
      <c r="J8" s="1067"/>
      <c r="K8" s="1067"/>
      <c r="L8" s="1067"/>
      <c r="M8" s="1067"/>
      <c r="N8" s="1067"/>
      <c r="O8" s="1067"/>
      <c r="P8" s="1068"/>
      <c r="Q8" s="1072">
        <v>0</v>
      </c>
      <c r="R8" s="1073"/>
      <c r="S8" s="1073"/>
      <c r="T8" s="1073"/>
      <c r="U8" s="1073"/>
      <c r="V8" s="1073">
        <v>0</v>
      </c>
      <c r="W8" s="1073"/>
      <c r="X8" s="1073"/>
      <c r="Y8" s="1073"/>
      <c r="Z8" s="1073"/>
      <c r="AA8" s="1073">
        <v>0</v>
      </c>
      <c r="AB8" s="1073"/>
      <c r="AC8" s="1073"/>
      <c r="AD8" s="1073"/>
      <c r="AE8" s="1074"/>
      <c r="AF8" s="1048">
        <v>0</v>
      </c>
      <c r="AG8" s="1049"/>
      <c r="AH8" s="1049"/>
      <c r="AI8" s="1049"/>
      <c r="AJ8" s="1050"/>
      <c r="AK8" s="1118">
        <v>0</v>
      </c>
      <c r="AL8" s="1119"/>
      <c r="AM8" s="1119"/>
      <c r="AN8" s="1119"/>
      <c r="AO8" s="1119"/>
      <c r="AP8" s="1119" t="s">
        <v>530</v>
      </c>
      <c r="AQ8" s="1119"/>
      <c r="AR8" s="1119"/>
      <c r="AS8" s="1119"/>
      <c r="AT8" s="1119"/>
      <c r="AU8" s="1116"/>
      <c r="AV8" s="1116"/>
      <c r="AW8" s="1116"/>
      <c r="AX8" s="1116"/>
      <c r="AY8" s="1117"/>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8"/>
      <c r="AL9" s="1119"/>
      <c r="AM9" s="1119"/>
      <c r="AN9" s="1119"/>
      <c r="AO9" s="1119"/>
      <c r="AP9" s="1119"/>
      <c r="AQ9" s="1119"/>
      <c r="AR9" s="1119"/>
      <c r="AS9" s="1119"/>
      <c r="AT9" s="1119"/>
      <c r="AU9" s="1116"/>
      <c r="AV9" s="1116"/>
      <c r="AW9" s="1116"/>
      <c r="AX9" s="1116"/>
      <c r="AY9" s="1117"/>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8"/>
      <c r="AL10" s="1119"/>
      <c r="AM10" s="1119"/>
      <c r="AN10" s="1119"/>
      <c r="AO10" s="1119"/>
      <c r="AP10" s="1119"/>
      <c r="AQ10" s="1119"/>
      <c r="AR10" s="1119"/>
      <c r="AS10" s="1119"/>
      <c r="AT10" s="1119"/>
      <c r="AU10" s="1116"/>
      <c r="AV10" s="1116"/>
      <c r="AW10" s="1116"/>
      <c r="AX10" s="1116"/>
      <c r="AY10" s="1117"/>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8"/>
      <c r="AL11" s="1119"/>
      <c r="AM11" s="1119"/>
      <c r="AN11" s="1119"/>
      <c r="AO11" s="1119"/>
      <c r="AP11" s="1119"/>
      <c r="AQ11" s="1119"/>
      <c r="AR11" s="1119"/>
      <c r="AS11" s="1119"/>
      <c r="AT11" s="1119"/>
      <c r="AU11" s="1116"/>
      <c r="AV11" s="1116"/>
      <c r="AW11" s="1116"/>
      <c r="AX11" s="1116"/>
      <c r="AY11" s="1117"/>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8"/>
      <c r="AL12" s="1119"/>
      <c r="AM12" s="1119"/>
      <c r="AN12" s="1119"/>
      <c r="AO12" s="1119"/>
      <c r="AP12" s="1119"/>
      <c r="AQ12" s="1119"/>
      <c r="AR12" s="1119"/>
      <c r="AS12" s="1119"/>
      <c r="AT12" s="1119"/>
      <c r="AU12" s="1116"/>
      <c r="AV12" s="1116"/>
      <c r="AW12" s="1116"/>
      <c r="AX12" s="1116"/>
      <c r="AY12" s="1117"/>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8"/>
      <c r="AL13" s="1119"/>
      <c r="AM13" s="1119"/>
      <c r="AN13" s="1119"/>
      <c r="AO13" s="1119"/>
      <c r="AP13" s="1119"/>
      <c r="AQ13" s="1119"/>
      <c r="AR13" s="1119"/>
      <c r="AS13" s="1119"/>
      <c r="AT13" s="1119"/>
      <c r="AU13" s="1116"/>
      <c r="AV13" s="1116"/>
      <c r="AW13" s="1116"/>
      <c r="AX13" s="1116"/>
      <c r="AY13" s="1117"/>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8"/>
      <c r="AL14" s="1119"/>
      <c r="AM14" s="1119"/>
      <c r="AN14" s="1119"/>
      <c r="AO14" s="1119"/>
      <c r="AP14" s="1119"/>
      <c r="AQ14" s="1119"/>
      <c r="AR14" s="1119"/>
      <c r="AS14" s="1119"/>
      <c r="AT14" s="1119"/>
      <c r="AU14" s="1116"/>
      <c r="AV14" s="1116"/>
      <c r="AW14" s="1116"/>
      <c r="AX14" s="1116"/>
      <c r="AY14" s="1117"/>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8"/>
      <c r="AL15" s="1119"/>
      <c r="AM15" s="1119"/>
      <c r="AN15" s="1119"/>
      <c r="AO15" s="1119"/>
      <c r="AP15" s="1119"/>
      <c r="AQ15" s="1119"/>
      <c r="AR15" s="1119"/>
      <c r="AS15" s="1119"/>
      <c r="AT15" s="1119"/>
      <c r="AU15" s="1116"/>
      <c r="AV15" s="1116"/>
      <c r="AW15" s="1116"/>
      <c r="AX15" s="1116"/>
      <c r="AY15" s="1117"/>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8"/>
      <c r="AL16" s="1119"/>
      <c r="AM16" s="1119"/>
      <c r="AN16" s="1119"/>
      <c r="AO16" s="1119"/>
      <c r="AP16" s="1119"/>
      <c r="AQ16" s="1119"/>
      <c r="AR16" s="1119"/>
      <c r="AS16" s="1119"/>
      <c r="AT16" s="1119"/>
      <c r="AU16" s="1116"/>
      <c r="AV16" s="1116"/>
      <c r="AW16" s="1116"/>
      <c r="AX16" s="1116"/>
      <c r="AY16" s="1117"/>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8"/>
      <c r="AL17" s="1119"/>
      <c r="AM17" s="1119"/>
      <c r="AN17" s="1119"/>
      <c r="AO17" s="1119"/>
      <c r="AP17" s="1119"/>
      <c r="AQ17" s="1119"/>
      <c r="AR17" s="1119"/>
      <c r="AS17" s="1119"/>
      <c r="AT17" s="1119"/>
      <c r="AU17" s="1116"/>
      <c r="AV17" s="1116"/>
      <c r="AW17" s="1116"/>
      <c r="AX17" s="1116"/>
      <c r="AY17" s="1117"/>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8"/>
      <c r="AL18" s="1119"/>
      <c r="AM18" s="1119"/>
      <c r="AN18" s="1119"/>
      <c r="AO18" s="1119"/>
      <c r="AP18" s="1119"/>
      <c r="AQ18" s="1119"/>
      <c r="AR18" s="1119"/>
      <c r="AS18" s="1119"/>
      <c r="AT18" s="1119"/>
      <c r="AU18" s="1116"/>
      <c r="AV18" s="1116"/>
      <c r="AW18" s="1116"/>
      <c r="AX18" s="1116"/>
      <c r="AY18" s="1117"/>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8"/>
      <c r="AL19" s="1119"/>
      <c r="AM19" s="1119"/>
      <c r="AN19" s="1119"/>
      <c r="AO19" s="1119"/>
      <c r="AP19" s="1119"/>
      <c r="AQ19" s="1119"/>
      <c r="AR19" s="1119"/>
      <c r="AS19" s="1119"/>
      <c r="AT19" s="1119"/>
      <c r="AU19" s="1116"/>
      <c r="AV19" s="1116"/>
      <c r="AW19" s="1116"/>
      <c r="AX19" s="1116"/>
      <c r="AY19" s="1117"/>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8"/>
      <c r="AL20" s="1119"/>
      <c r="AM20" s="1119"/>
      <c r="AN20" s="1119"/>
      <c r="AO20" s="1119"/>
      <c r="AP20" s="1119"/>
      <c r="AQ20" s="1119"/>
      <c r="AR20" s="1119"/>
      <c r="AS20" s="1119"/>
      <c r="AT20" s="1119"/>
      <c r="AU20" s="1116"/>
      <c r="AV20" s="1116"/>
      <c r="AW20" s="1116"/>
      <c r="AX20" s="1116"/>
      <c r="AY20" s="1117"/>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8"/>
      <c r="AL21" s="1119"/>
      <c r="AM21" s="1119"/>
      <c r="AN21" s="1119"/>
      <c r="AO21" s="1119"/>
      <c r="AP21" s="1119"/>
      <c r="AQ21" s="1119"/>
      <c r="AR21" s="1119"/>
      <c r="AS21" s="1119"/>
      <c r="AT21" s="1119"/>
      <c r="AU21" s="1116"/>
      <c r="AV21" s="1116"/>
      <c r="AW21" s="1116"/>
      <c r="AX21" s="1116"/>
      <c r="AY21" s="1117"/>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3"/>
      <c r="R22" s="1114"/>
      <c r="S22" s="1114"/>
      <c r="T22" s="1114"/>
      <c r="U22" s="1114"/>
      <c r="V22" s="1114"/>
      <c r="W22" s="1114"/>
      <c r="X22" s="1114"/>
      <c r="Y22" s="1114"/>
      <c r="Z22" s="1114"/>
      <c r="AA22" s="1114"/>
      <c r="AB22" s="1114"/>
      <c r="AC22" s="1114"/>
      <c r="AD22" s="1114"/>
      <c r="AE22" s="1115"/>
      <c r="AF22" s="1048"/>
      <c r="AG22" s="1049"/>
      <c r="AH22" s="1049"/>
      <c r="AI22" s="1049"/>
      <c r="AJ22" s="1050"/>
      <c r="AK22" s="1109"/>
      <c r="AL22" s="1110"/>
      <c r="AM22" s="1110"/>
      <c r="AN22" s="1110"/>
      <c r="AO22" s="1110"/>
      <c r="AP22" s="1110"/>
      <c r="AQ22" s="1110"/>
      <c r="AR22" s="1110"/>
      <c r="AS22" s="1110"/>
      <c r="AT22" s="1110"/>
      <c r="AU22" s="1111"/>
      <c r="AV22" s="1111"/>
      <c r="AW22" s="1111"/>
      <c r="AX22" s="1111"/>
      <c r="AY22" s="1112"/>
      <c r="AZ22" s="1064" t="s">
        <v>366</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367</v>
      </c>
      <c r="B23" s="973" t="s">
        <v>368</v>
      </c>
      <c r="C23" s="974"/>
      <c r="D23" s="974"/>
      <c r="E23" s="974"/>
      <c r="F23" s="974"/>
      <c r="G23" s="974"/>
      <c r="H23" s="974"/>
      <c r="I23" s="974"/>
      <c r="J23" s="974"/>
      <c r="K23" s="974"/>
      <c r="L23" s="974"/>
      <c r="M23" s="974"/>
      <c r="N23" s="974"/>
      <c r="O23" s="974"/>
      <c r="P23" s="975"/>
      <c r="Q23" s="1100">
        <v>7803</v>
      </c>
      <c r="R23" s="1101"/>
      <c r="S23" s="1101"/>
      <c r="T23" s="1101"/>
      <c r="U23" s="1101"/>
      <c r="V23" s="1101">
        <v>7278</v>
      </c>
      <c r="W23" s="1101"/>
      <c r="X23" s="1101"/>
      <c r="Y23" s="1101"/>
      <c r="Z23" s="1101"/>
      <c r="AA23" s="1101">
        <v>526</v>
      </c>
      <c r="AB23" s="1101"/>
      <c r="AC23" s="1101"/>
      <c r="AD23" s="1101"/>
      <c r="AE23" s="1102"/>
      <c r="AF23" s="1103">
        <v>300</v>
      </c>
      <c r="AG23" s="1101"/>
      <c r="AH23" s="1101"/>
      <c r="AI23" s="1101"/>
      <c r="AJ23" s="1104"/>
      <c r="AK23" s="1105"/>
      <c r="AL23" s="1106"/>
      <c r="AM23" s="1106"/>
      <c r="AN23" s="1106"/>
      <c r="AO23" s="1106"/>
      <c r="AP23" s="1101">
        <v>6087</v>
      </c>
      <c r="AQ23" s="1101"/>
      <c r="AR23" s="1101"/>
      <c r="AS23" s="1101"/>
      <c r="AT23" s="1101"/>
      <c r="AU23" s="1107"/>
      <c r="AV23" s="1107"/>
      <c r="AW23" s="1107"/>
      <c r="AX23" s="1107"/>
      <c r="AY23" s="1108"/>
      <c r="AZ23" s="1097" t="s">
        <v>111</v>
      </c>
      <c r="BA23" s="1098"/>
      <c r="BB23" s="1098"/>
      <c r="BC23" s="1098"/>
      <c r="BD23" s="1099"/>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6" t="s">
        <v>369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5" t="s">
        <v>370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347</v>
      </c>
      <c r="B26" s="1025"/>
      <c r="C26" s="1025"/>
      <c r="D26" s="1025"/>
      <c r="E26" s="1025"/>
      <c r="F26" s="1025"/>
      <c r="G26" s="1025"/>
      <c r="H26" s="1025"/>
      <c r="I26" s="1025"/>
      <c r="J26" s="1025"/>
      <c r="K26" s="1025"/>
      <c r="L26" s="1025"/>
      <c r="M26" s="1025"/>
      <c r="N26" s="1025"/>
      <c r="O26" s="1025"/>
      <c r="P26" s="1026"/>
      <c r="Q26" s="1030" t="s">
        <v>371</v>
      </c>
      <c r="R26" s="1031"/>
      <c r="S26" s="1031"/>
      <c r="T26" s="1031"/>
      <c r="U26" s="1032"/>
      <c r="V26" s="1030" t="s">
        <v>372</v>
      </c>
      <c r="W26" s="1031"/>
      <c r="X26" s="1031"/>
      <c r="Y26" s="1031"/>
      <c r="Z26" s="1032"/>
      <c r="AA26" s="1030" t="s">
        <v>373</v>
      </c>
      <c r="AB26" s="1031"/>
      <c r="AC26" s="1031"/>
      <c r="AD26" s="1031"/>
      <c r="AE26" s="1031"/>
      <c r="AF26" s="1091" t="s">
        <v>374</v>
      </c>
      <c r="AG26" s="1037"/>
      <c r="AH26" s="1037"/>
      <c r="AI26" s="1037"/>
      <c r="AJ26" s="1092"/>
      <c r="AK26" s="1031" t="s">
        <v>375</v>
      </c>
      <c r="AL26" s="1031"/>
      <c r="AM26" s="1031"/>
      <c r="AN26" s="1031"/>
      <c r="AO26" s="1032"/>
      <c r="AP26" s="1030" t="s">
        <v>376</v>
      </c>
      <c r="AQ26" s="1031"/>
      <c r="AR26" s="1031"/>
      <c r="AS26" s="1031"/>
      <c r="AT26" s="1032"/>
      <c r="AU26" s="1030" t="s">
        <v>377</v>
      </c>
      <c r="AV26" s="1031"/>
      <c r="AW26" s="1031"/>
      <c r="AX26" s="1031"/>
      <c r="AY26" s="1032"/>
      <c r="AZ26" s="1030" t="s">
        <v>378</v>
      </c>
      <c r="BA26" s="1031"/>
      <c r="BB26" s="1031"/>
      <c r="BC26" s="1031"/>
      <c r="BD26" s="1032"/>
      <c r="BE26" s="1030" t="s">
        <v>354</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3"/>
      <c r="AG27" s="1040"/>
      <c r="AH27" s="1040"/>
      <c r="AI27" s="1040"/>
      <c r="AJ27" s="1094"/>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82" t="s">
        <v>379</v>
      </c>
      <c r="C28" s="1083"/>
      <c r="D28" s="1083"/>
      <c r="E28" s="1083"/>
      <c r="F28" s="1083"/>
      <c r="G28" s="1083"/>
      <c r="H28" s="1083"/>
      <c r="I28" s="1083"/>
      <c r="J28" s="1083"/>
      <c r="K28" s="1083"/>
      <c r="L28" s="1083"/>
      <c r="M28" s="1083"/>
      <c r="N28" s="1083"/>
      <c r="O28" s="1083"/>
      <c r="P28" s="1084"/>
      <c r="Q28" s="1085">
        <v>1340</v>
      </c>
      <c r="R28" s="1086"/>
      <c r="S28" s="1086"/>
      <c r="T28" s="1086"/>
      <c r="U28" s="1086"/>
      <c r="V28" s="1086">
        <v>1215</v>
      </c>
      <c r="W28" s="1086"/>
      <c r="X28" s="1086"/>
      <c r="Y28" s="1086"/>
      <c r="Z28" s="1086"/>
      <c r="AA28" s="1086">
        <v>125</v>
      </c>
      <c r="AB28" s="1086"/>
      <c r="AC28" s="1086"/>
      <c r="AD28" s="1086"/>
      <c r="AE28" s="1087"/>
      <c r="AF28" s="1088">
        <v>125</v>
      </c>
      <c r="AG28" s="1086"/>
      <c r="AH28" s="1086"/>
      <c r="AI28" s="1086"/>
      <c r="AJ28" s="1089"/>
      <c r="AK28" s="1090">
        <v>75</v>
      </c>
      <c r="AL28" s="1078"/>
      <c r="AM28" s="1078"/>
      <c r="AN28" s="1078"/>
      <c r="AO28" s="1078"/>
      <c r="AP28" s="1078" t="s">
        <v>475</v>
      </c>
      <c r="AQ28" s="1078"/>
      <c r="AR28" s="1078"/>
      <c r="AS28" s="1078"/>
      <c r="AT28" s="1078"/>
      <c r="AU28" s="1078" t="s">
        <v>475</v>
      </c>
      <c r="AV28" s="1078"/>
      <c r="AW28" s="1078"/>
      <c r="AX28" s="1078"/>
      <c r="AY28" s="1078"/>
      <c r="AZ28" s="1079" t="s">
        <v>475</v>
      </c>
      <c r="BA28" s="1079"/>
      <c r="BB28" s="1079"/>
      <c r="BC28" s="1079"/>
      <c r="BD28" s="1079"/>
      <c r="BE28" s="1080"/>
      <c r="BF28" s="1080"/>
      <c r="BG28" s="1080"/>
      <c r="BH28" s="1080"/>
      <c r="BI28" s="1081"/>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380</v>
      </c>
      <c r="C29" s="1067"/>
      <c r="D29" s="1067"/>
      <c r="E29" s="1067"/>
      <c r="F29" s="1067"/>
      <c r="G29" s="1067"/>
      <c r="H29" s="1067"/>
      <c r="I29" s="1067"/>
      <c r="J29" s="1067"/>
      <c r="K29" s="1067"/>
      <c r="L29" s="1067"/>
      <c r="M29" s="1067"/>
      <c r="N29" s="1067"/>
      <c r="O29" s="1067"/>
      <c r="P29" s="1068"/>
      <c r="Q29" s="1072">
        <v>748</v>
      </c>
      <c r="R29" s="1073"/>
      <c r="S29" s="1073"/>
      <c r="T29" s="1073"/>
      <c r="U29" s="1073"/>
      <c r="V29" s="1073">
        <v>712</v>
      </c>
      <c r="W29" s="1073"/>
      <c r="X29" s="1073"/>
      <c r="Y29" s="1073"/>
      <c r="Z29" s="1073"/>
      <c r="AA29" s="1073">
        <v>36</v>
      </c>
      <c r="AB29" s="1073"/>
      <c r="AC29" s="1073"/>
      <c r="AD29" s="1073"/>
      <c r="AE29" s="1074"/>
      <c r="AF29" s="1048">
        <v>36</v>
      </c>
      <c r="AG29" s="1049"/>
      <c r="AH29" s="1049"/>
      <c r="AI29" s="1049"/>
      <c r="AJ29" s="1050"/>
      <c r="AK29" s="1009">
        <v>113</v>
      </c>
      <c r="AL29" s="1000"/>
      <c r="AM29" s="1000"/>
      <c r="AN29" s="1000"/>
      <c r="AO29" s="1000"/>
      <c r="AP29" s="1000" t="s">
        <v>475</v>
      </c>
      <c r="AQ29" s="1000"/>
      <c r="AR29" s="1000"/>
      <c r="AS29" s="1000"/>
      <c r="AT29" s="1000"/>
      <c r="AU29" s="1000" t="s">
        <v>475</v>
      </c>
      <c r="AV29" s="1000"/>
      <c r="AW29" s="1000"/>
      <c r="AX29" s="1000"/>
      <c r="AY29" s="1000"/>
      <c r="AZ29" s="1071" t="s">
        <v>475</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381</v>
      </c>
      <c r="C30" s="1067"/>
      <c r="D30" s="1067"/>
      <c r="E30" s="1067"/>
      <c r="F30" s="1067"/>
      <c r="G30" s="1067"/>
      <c r="H30" s="1067"/>
      <c r="I30" s="1067"/>
      <c r="J30" s="1067"/>
      <c r="K30" s="1067"/>
      <c r="L30" s="1067"/>
      <c r="M30" s="1067"/>
      <c r="N30" s="1067"/>
      <c r="O30" s="1067"/>
      <c r="P30" s="1068"/>
      <c r="Q30" s="1072">
        <v>95</v>
      </c>
      <c r="R30" s="1073"/>
      <c r="S30" s="1073"/>
      <c r="T30" s="1073"/>
      <c r="U30" s="1073"/>
      <c r="V30" s="1073">
        <v>93</v>
      </c>
      <c r="W30" s="1073"/>
      <c r="X30" s="1073"/>
      <c r="Y30" s="1073"/>
      <c r="Z30" s="1073"/>
      <c r="AA30" s="1073">
        <v>2</v>
      </c>
      <c r="AB30" s="1073"/>
      <c r="AC30" s="1073"/>
      <c r="AD30" s="1073"/>
      <c r="AE30" s="1074"/>
      <c r="AF30" s="1048">
        <v>2</v>
      </c>
      <c r="AG30" s="1049"/>
      <c r="AH30" s="1049"/>
      <c r="AI30" s="1049"/>
      <c r="AJ30" s="1050"/>
      <c r="AK30" s="1009">
        <v>31</v>
      </c>
      <c r="AL30" s="1000"/>
      <c r="AM30" s="1000"/>
      <c r="AN30" s="1000"/>
      <c r="AO30" s="1000"/>
      <c r="AP30" s="1000" t="s">
        <v>475</v>
      </c>
      <c r="AQ30" s="1000"/>
      <c r="AR30" s="1000"/>
      <c r="AS30" s="1000"/>
      <c r="AT30" s="1000"/>
      <c r="AU30" s="1000" t="s">
        <v>475</v>
      </c>
      <c r="AV30" s="1000"/>
      <c r="AW30" s="1000"/>
      <c r="AX30" s="1000"/>
      <c r="AY30" s="1000"/>
      <c r="AZ30" s="1071" t="s">
        <v>475</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382</v>
      </c>
      <c r="C31" s="1067"/>
      <c r="D31" s="1067"/>
      <c r="E31" s="1067"/>
      <c r="F31" s="1067"/>
      <c r="G31" s="1067"/>
      <c r="H31" s="1067"/>
      <c r="I31" s="1067"/>
      <c r="J31" s="1067"/>
      <c r="K31" s="1067"/>
      <c r="L31" s="1067"/>
      <c r="M31" s="1067"/>
      <c r="N31" s="1067"/>
      <c r="O31" s="1067"/>
      <c r="P31" s="1068"/>
      <c r="Q31" s="1072">
        <v>587</v>
      </c>
      <c r="R31" s="1073"/>
      <c r="S31" s="1073"/>
      <c r="T31" s="1073"/>
      <c r="U31" s="1073"/>
      <c r="V31" s="1073">
        <v>526</v>
      </c>
      <c r="W31" s="1073"/>
      <c r="X31" s="1073"/>
      <c r="Y31" s="1073"/>
      <c r="Z31" s="1073"/>
      <c r="AA31" s="1073">
        <v>62</v>
      </c>
      <c r="AB31" s="1073"/>
      <c r="AC31" s="1073"/>
      <c r="AD31" s="1073"/>
      <c r="AE31" s="1074"/>
      <c r="AF31" s="1048">
        <v>21</v>
      </c>
      <c r="AG31" s="1049"/>
      <c r="AH31" s="1049"/>
      <c r="AI31" s="1049"/>
      <c r="AJ31" s="1050"/>
      <c r="AK31" s="1009">
        <v>160</v>
      </c>
      <c r="AL31" s="1000"/>
      <c r="AM31" s="1000"/>
      <c r="AN31" s="1000"/>
      <c r="AO31" s="1000"/>
      <c r="AP31" s="1000">
        <v>3333</v>
      </c>
      <c r="AQ31" s="1000"/>
      <c r="AR31" s="1000"/>
      <c r="AS31" s="1000"/>
      <c r="AT31" s="1000"/>
      <c r="AU31" s="1000">
        <v>2153</v>
      </c>
      <c r="AV31" s="1000"/>
      <c r="AW31" s="1000"/>
      <c r="AX31" s="1000"/>
      <c r="AY31" s="1000"/>
      <c r="AZ31" s="1075" t="s">
        <v>475</v>
      </c>
      <c r="BA31" s="1076"/>
      <c r="BB31" s="1076"/>
      <c r="BC31" s="1076"/>
      <c r="BD31" s="1077"/>
      <c r="BE31" s="1061" t="s">
        <v>383</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t="s">
        <v>384</v>
      </c>
      <c r="C32" s="1067"/>
      <c r="D32" s="1067"/>
      <c r="E32" s="1067"/>
      <c r="F32" s="1067"/>
      <c r="G32" s="1067"/>
      <c r="H32" s="1067"/>
      <c r="I32" s="1067"/>
      <c r="J32" s="1067"/>
      <c r="K32" s="1067"/>
      <c r="L32" s="1067"/>
      <c r="M32" s="1067"/>
      <c r="N32" s="1067"/>
      <c r="O32" s="1067"/>
      <c r="P32" s="1068"/>
      <c r="Q32" s="1072">
        <v>42</v>
      </c>
      <c r="R32" s="1073"/>
      <c r="S32" s="1073"/>
      <c r="T32" s="1073"/>
      <c r="U32" s="1073"/>
      <c r="V32" s="1073">
        <v>41</v>
      </c>
      <c r="W32" s="1073"/>
      <c r="X32" s="1073"/>
      <c r="Y32" s="1073"/>
      <c r="Z32" s="1073"/>
      <c r="AA32" s="1073">
        <v>1</v>
      </c>
      <c r="AB32" s="1073"/>
      <c r="AC32" s="1073"/>
      <c r="AD32" s="1073"/>
      <c r="AE32" s="1074"/>
      <c r="AF32" s="1048">
        <v>1</v>
      </c>
      <c r="AG32" s="1049"/>
      <c r="AH32" s="1049"/>
      <c r="AI32" s="1049"/>
      <c r="AJ32" s="1050"/>
      <c r="AK32" s="1009">
        <v>12</v>
      </c>
      <c r="AL32" s="1000"/>
      <c r="AM32" s="1000"/>
      <c r="AN32" s="1000"/>
      <c r="AO32" s="1000"/>
      <c r="AP32" s="1000">
        <v>51</v>
      </c>
      <c r="AQ32" s="1000"/>
      <c r="AR32" s="1000"/>
      <c r="AS32" s="1000"/>
      <c r="AT32" s="1000"/>
      <c r="AU32" s="1000">
        <v>25</v>
      </c>
      <c r="AV32" s="1000"/>
      <c r="AW32" s="1000"/>
      <c r="AX32" s="1000"/>
      <c r="AY32" s="1000"/>
      <c r="AZ32" s="1075" t="s">
        <v>475</v>
      </c>
      <c r="BA32" s="1076"/>
      <c r="BB32" s="1076"/>
      <c r="BC32" s="1076"/>
      <c r="BD32" s="1077"/>
      <c r="BE32" s="1061" t="s">
        <v>383</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c r="C33" s="1067"/>
      <c r="D33" s="1067"/>
      <c r="E33" s="1067"/>
      <c r="F33" s="1067"/>
      <c r="G33" s="1067"/>
      <c r="H33" s="1067"/>
      <c r="I33" s="1067"/>
      <c r="J33" s="1067"/>
      <c r="K33" s="1067"/>
      <c r="L33" s="1067"/>
      <c r="M33" s="1067"/>
      <c r="N33" s="1067"/>
      <c r="O33" s="1067"/>
      <c r="P33" s="1068"/>
      <c r="Q33" s="1072"/>
      <c r="R33" s="1073"/>
      <c r="S33" s="1073"/>
      <c r="T33" s="1073"/>
      <c r="U33" s="1073"/>
      <c r="V33" s="1073"/>
      <c r="W33" s="1073"/>
      <c r="X33" s="1073"/>
      <c r="Y33" s="1073"/>
      <c r="Z33" s="1073"/>
      <c r="AA33" s="1073"/>
      <c r="AB33" s="1073"/>
      <c r="AC33" s="1073"/>
      <c r="AD33" s="1073"/>
      <c r="AE33" s="1074"/>
      <c r="AF33" s="1048"/>
      <c r="AG33" s="1049"/>
      <c r="AH33" s="1049"/>
      <c r="AI33" s="1049"/>
      <c r="AJ33" s="1050"/>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61"/>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385</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367</v>
      </c>
      <c r="B63" s="973" t="s">
        <v>386</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184</v>
      </c>
      <c r="AG63" s="988"/>
      <c r="AH63" s="988"/>
      <c r="AI63" s="988"/>
      <c r="AJ63" s="1059"/>
      <c r="AK63" s="1060"/>
      <c r="AL63" s="992"/>
      <c r="AM63" s="992"/>
      <c r="AN63" s="992"/>
      <c r="AO63" s="992"/>
      <c r="AP63" s="988">
        <v>3384</v>
      </c>
      <c r="AQ63" s="988"/>
      <c r="AR63" s="988"/>
      <c r="AS63" s="988"/>
      <c r="AT63" s="988"/>
      <c r="AU63" s="988">
        <v>2178</v>
      </c>
      <c r="AV63" s="988"/>
      <c r="AW63" s="988"/>
      <c r="AX63" s="988"/>
      <c r="AY63" s="988"/>
      <c r="AZ63" s="1054"/>
      <c r="BA63" s="1054"/>
      <c r="BB63" s="1054"/>
      <c r="BC63" s="1054"/>
      <c r="BD63" s="1054"/>
      <c r="BE63" s="989"/>
      <c r="BF63" s="989"/>
      <c r="BG63" s="989"/>
      <c r="BH63" s="989"/>
      <c r="BI63" s="990"/>
      <c r="BJ63" s="1055" t="s">
        <v>111</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387</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388</v>
      </c>
      <c r="B66" s="1025"/>
      <c r="C66" s="1025"/>
      <c r="D66" s="1025"/>
      <c r="E66" s="1025"/>
      <c r="F66" s="1025"/>
      <c r="G66" s="1025"/>
      <c r="H66" s="1025"/>
      <c r="I66" s="1025"/>
      <c r="J66" s="1025"/>
      <c r="K66" s="1025"/>
      <c r="L66" s="1025"/>
      <c r="M66" s="1025"/>
      <c r="N66" s="1025"/>
      <c r="O66" s="1025"/>
      <c r="P66" s="1026"/>
      <c r="Q66" s="1030" t="s">
        <v>371</v>
      </c>
      <c r="R66" s="1031"/>
      <c r="S66" s="1031"/>
      <c r="T66" s="1031"/>
      <c r="U66" s="1032"/>
      <c r="V66" s="1030" t="s">
        <v>372</v>
      </c>
      <c r="W66" s="1031"/>
      <c r="X66" s="1031"/>
      <c r="Y66" s="1031"/>
      <c r="Z66" s="1032"/>
      <c r="AA66" s="1030" t="s">
        <v>373</v>
      </c>
      <c r="AB66" s="1031"/>
      <c r="AC66" s="1031"/>
      <c r="AD66" s="1031"/>
      <c r="AE66" s="1032"/>
      <c r="AF66" s="1036" t="s">
        <v>374</v>
      </c>
      <c r="AG66" s="1037"/>
      <c r="AH66" s="1037"/>
      <c r="AI66" s="1037"/>
      <c r="AJ66" s="1038"/>
      <c r="AK66" s="1030" t="s">
        <v>375</v>
      </c>
      <c r="AL66" s="1025"/>
      <c r="AM66" s="1025"/>
      <c r="AN66" s="1025"/>
      <c r="AO66" s="1026"/>
      <c r="AP66" s="1030" t="s">
        <v>376</v>
      </c>
      <c r="AQ66" s="1031"/>
      <c r="AR66" s="1031"/>
      <c r="AS66" s="1031"/>
      <c r="AT66" s="1032"/>
      <c r="AU66" s="1030" t="s">
        <v>389</v>
      </c>
      <c r="AV66" s="1031"/>
      <c r="AW66" s="1031"/>
      <c r="AX66" s="1031"/>
      <c r="AY66" s="1032"/>
      <c r="AZ66" s="1030" t="s">
        <v>354</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531</v>
      </c>
      <c r="C68" s="1015"/>
      <c r="D68" s="1015"/>
      <c r="E68" s="1015"/>
      <c r="F68" s="1015"/>
      <c r="G68" s="1015"/>
      <c r="H68" s="1015"/>
      <c r="I68" s="1015"/>
      <c r="J68" s="1015"/>
      <c r="K68" s="1015"/>
      <c r="L68" s="1015"/>
      <c r="M68" s="1015"/>
      <c r="N68" s="1015"/>
      <c r="O68" s="1015"/>
      <c r="P68" s="1016"/>
      <c r="Q68" s="1017">
        <v>11014</v>
      </c>
      <c r="R68" s="1011"/>
      <c r="S68" s="1011"/>
      <c r="T68" s="1011"/>
      <c r="U68" s="1011"/>
      <c r="V68" s="1011">
        <v>9060</v>
      </c>
      <c r="W68" s="1011"/>
      <c r="X68" s="1011"/>
      <c r="Y68" s="1011"/>
      <c r="Z68" s="1011"/>
      <c r="AA68" s="1011">
        <v>1954</v>
      </c>
      <c r="AB68" s="1011"/>
      <c r="AC68" s="1011"/>
      <c r="AD68" s="1011"/>
      <c r="AE68" s="1011"/>
      <c r="AF68" s="1011">
        <v>1954</v>
      </c>
      <c r="AG68" s="1011"/>
      <c r="AH68" s="1011"/>
      <c r="AI68" s="1011"/>
      <c r="AJ68" s="1011"/>
      <c r="AK68" s="1011">
        <v>639</v>
      </c>
      <c r="AL68" s="1011"/>
      <c r="AM68" s="1011"/>
      <c r="AN68" s="1011"/>
      <c r="AO68" s="1011"/>
      <c r="AP68" s="1011" t="s">
        <v>530</v>
      </c>
      <c r="AQ68" s="1011"/>
      <c r="AR68" s="1011"/>
      <c r="AS68" s="1011"/>
      <c r="AT68" s="1011"/>
      <c r="AU68" s="1011" t="s">
        <v>530</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532</v>
      </c>
      <c r="C69" s="1004"/>
      <c r="D69" s="1004"/>
      <c r="E69" s="1004"/>
      <c r="F69" s="1004"/>
      <c r="G69" s="1004"/>
      <c r="H69" s="1004"/>
      <c r="I69" s="1004"/>
      <c r="J69" s="1004"/>
      <c r="K69" s="1004"/>
      <c r="L69" s="1004"/>
      <c r="M69" s="1004"/>
      <c r="N69" s="1004"/>
      <c r="O69" s="1004"/>
      <c r="P69" s="1005"/>
      <c r="Q69" s="1006">
        <v>190</v>
      </c>
      <c r="R69" s="1000"/>
      <c r="S69" s="1000"/>
      <c r="T69" s="1000"/>
      <c r="U69" s="1000"/>
      <c r="V69" s="1000">
        <v>173</v>
      </c>
      <c r="W69" s="1000"/>
      <c r="X69" s="1000"/>
      <c r="Y69" s="1000"/>
      <c r="Z69" s="1000"/>
      <c r="AA69" s="1000">
        <v>17</v>
      </c>
      <c r="AB69" s="1000"/>
      <c r="AC69" s="1000"/>
      <c r="AD69" s="1000"/>
      <c r="AE69" s="1000"/>
      <c r="AF69" s="1000">
        <v>17</v>
      </c>
      <c r="AG69" s="1000"/>
      <c r="AH69" s="1000"/>
      <c r="AI69" s="1000"/>
      <c r="AJ69" s="1000"/>
      <c r="AK69" s="1000">
        <v>20</v>
      </c>
      <c r="AL69" s="1000"/>
      <c r="AM69" s="1000"/>
      <c r="AN69" s="1000"/>
      <c r="AO69" s="1000"/>
      <c r="AP69" s="1000" t="s">
        <v>530</v>
      </c>
      <c r="AQ69" s="1000"/>
      <c r="AR69" s="1000"/>
      <c r="AS69" s="1000"/>
      <c r="AT69" s="1000"/>
      <c r="AU69" s="1000" t="s">
        <v>530</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533</v>
      </c>
      <c r="C70" s="1004"/>
      <c r="D70" s="1004"/>
      <c r="E70" s="1004"/>
      <c r="F70" s="1004"/>
      <c r="G70" s="1004"/>
      <c r="H70" s="1004"/>
      <c r="I70" s="1004"/>
      <c r="J70" s="1004"/>
      <c r="K70" s="1004"/>
      <c r="L70" s="1004"/>
      <c r="M70" s="1004"/>
      <c r="N70" s="1004"/>
      <c r="O70" s="1004"/>
      <c r="P70" s="1005"/>
      <c r="Q70" s="1006">
        <v>1312</v>
      </c>
      <c r="R70" s="1000"/>
      <c r="S70" s="1000"/>
      <c r="T70" s="1000"/>
      <c r="U70" s="1000"/>
      <c r="V70" s="1000">
        <v>1205</v>
      </c>
      <c r="W70" s="1000"/>
      <c r="X70" s="1000"/>
      <c r="Y70" s="1000"/>
      <c r="Z70" s="1000"/>
      <c r="AA70" s="1000">
        <v>107</v>
      </c>
      <c r="AB70" s="1000"/>
      <c r="AC70" s="1000"/>
      <c r="AD70" s="1000"/>
      <c r="AE70" s="1000"/>
      <c r="AF70" s="1000">
        <v>107</v>
      </c>
      <c r="AG70" s="1000"/>
      <c r="AH70" s="1000"/>
      <c r="AI70" s="1000"/>
      <c r="AJ70" s="1000"/>
      <c r="AK70" s="1000">
        <v>50</v>
      </c>
      <c r="AL70" s="1000"/>
      <c r="AM70" s="1000"/>
      <c r="AN70" s="1000"/>
      <c r="AO70" s="1000"/>
      <c r="AP70" s="1000">
        <v>75</v>
      </c>
      <c r="AQ70" s="1000"/>
      <c r="AR70" s="1000"/>
      <c r="AS70" s="1000"/>
      <c r="AT70" s="1000"/>
      <c r="AU70" s="1000" t="s">
        <v>530</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534</v>
      </c>
      <c r="C71" s="1004"/>
      <c r="D71" s="1004"/>
      <c r="E71" s="1004"/>
      <c r="F71" s="1004"/>
      <c r="G71" s="1004"/>
      <c r="H71" s="1004"/>
      <c r="I71" s="1004"/>
      <c r="J71" s="1004"/>
      <c r="K71" s="1004"/>
      <c r="L71" s="1004"/>
      <c r="M71" s="1004"/>
      <c r="N71" s="1004"/>
      <c r="O71" s="1004"/>
      <c r="P71" s="1005"/>
      <c r="Q71" s="1006">
        <v>900</v>
      </c>
      <c r="R71" s="1000"/>
      <c r="S71" s="1000"/>
      <c r="T71" s="1000"/>
      <c r="U71" s="1000"/>
      <c r="V71" s="1000">
        <v>867</v>
      </c>
      <c r="W71" s="1000"/>
      <c r="X71" s="1000"/>
      <c r="Y71" s="1000"/>
      <c r="Z71" s="1000"/>
      <c r="AA71" s="1000">
        <v>33</v>
      </c>
      <c r="AB71" s="1000"/>
      <c r="AC71" s="1000"/>
      <c r="AD71" s="1000"/>
      <c r="AE71" s="1000"/>
      <c r="AF71" s="1000">
        <v>33</v>
      </c>
      <c r="AG71" s="1000"/>
      <c r="AH71" s="1000"/>
      <c r="AI71" s="1000"/>
      <c r="AJ71" s="1000"/>
      <c r="AK71" s="1000">
        <v>78</v>
      </c>
      <c r="AL71" s="1000"/>
      <c r="AM71" s="1000"/>
      <c r="AN71" s="1000"/>
      <c r="AO71" s="1000"/>
      <c r="AP71" s="1000">
        <v>1233</v>
      </c>
      <c r="AQ71" s="1000"/>
      <c r="AR71" s="1000"/>
      <c r="AS71" s="1000"/>
      <c r="AT71" s="1000"/>
      <c r="AU71" s="1000">
        <v>104</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t="s">
        <v>535</v>
      </c>
      <c r="C72" s="1004"/>
      <c r="D72" s="1004"/>
      <c r="E72" s="1004"/>
      <c r="F72" s="1004"/>
      <c r="G72" s="1004"/>
      <c r="H72" s="1004"/>
      <c r="I72" s="1004"/>
      <c r="J72" s="1004"/>
      <c r="K72" s="1004"/>
      <c r="L72" s="1004"/>
      <c r="M72" s="1004"/>
      <c r="N72" s="1004"/>
      <c r="O72" s="1004"/>
      <c r="P72" s="1005"/>
      <c r="Q72" s="1006">
        <v>67</v>
      </c>
      <c r="R72" s="1000"/>
      <c r="S72" s="1000"/>
      <c r="T72" s="1000"/>
      <c r="U72" s="1000"/>
      <c r="V72" s="1000">
        <v>62</v>
      </c>
      <c r="W72" s="1000"/>
      <c r="X72" s="1000"/>
      <c r="Y72" s="1000"/>
      <c r="Z72" s="1000"/>
      <c r="AA72" s="1000">
        <v>5</v>
      </c>
      <c r="AB72" s="1000"/>
      <c r="AC72" s="1000"/>
      <c r="AD72" s="1000"/>
      <c r="AE72" s="1000"/>
      <c r="AF72" s="1000">
        <v>5</v>
      </c>
      <c r="AG72" s="1000"/>
      <c r="AH72" s="1000"/>
      <c r="AI72" s="1000"/>
      <c r="AJ72" s="1000"/>
      <c r="AK72" s="1000" t="s">
        <v>530</v>
      </c>
      <c r="AL72" s="1000"/>
      <c r="AM72" s="1000"/>
      <c r="AN72" s="1000"/>
      <c r="AO72" s="1000"/>
      <c r="AP72" s="1000" t="s">
        <v>475</v>
      </c>
      <c r="AQ72" s="1000"/>
      <c r="AR72" s="1000"/>
      <c r="AS72" s="1000"/>
      <c r="AT72" s="1000"/>
      <c r="AU72" s="1000" t="s">
        <v>530</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t="s">
        <v>536</v>
      </c>
      <c r="C73" s="1004"/>
      <c r="D73" s="1004"/>
      <c r="E73" s="1004"/>
      <c r="F73" s="1004"/>
      <c r="G73" s="1004"/>
      <c r="H73" s="1004"/>
      <c r="I73" s="1004"/>
      <c r="J73" s="1004"/>
      <c r="K73" s="1004"/>
      <c r="L73" s="1004"/>
      <c r="M73" s="1004"/>
      <c r="N73" s="1004"/>
      <c r="O73" s="1004"/>
      <c r="P73" s="1005"/>
      <c r="Q73" s="1006">
        <v>270</v>
      </c>
      <c r="R73" s="1000"/>
      <c r="S73" s="1000"/>
      <c r="T73" s="1000"/>
      <c r="U73" s="1000"/>
      <c r="V73" s="1000">
        <v>262</v>
      </c>
      <c r="W73" s="1000"/>
      <c r="X73" s="1000"/>
      <c r="Y73" s="1000"/>
      <c r="Z73" s="1000"/>
      <c r="AA73" s="1000">
        <v>8</v>
      </c>
      <c r="AB73" s="1000"/>
      <c r="AC73" s="1000"/>
      <c r="AD73" s="1000"/>
      <c r="AE73" s="1000"/>
      <c r="AF73" s="1000">
        <v>8</v>
      </c>
      <c r="AG73" s="1000"/>
      <c r="AH73" s="1000"/>
      <c r="AI73" s="1000"/>
      <c r="AJ73" s="1000"/>
      <c r="AK73" s="1000" t="s">
        <v>538</v>
      </c>
      <c r="AL73" s="1000"/>
      <c r="AM73" s="1000"/>
      <c r="AN73" s="1000"/>
      <c r="AO73" s="1000"/>
      <c r="AP73" s="1000" t="s">
        <v>475</v>
      </c>
      <c r="AQ73" s="1000"/>
      <c r="AR73" s="1000"/>
      <c r="AS73" s="1000"/>
      <c r="AT73" s="1000"/>
      <c r="AU73" s="1000" t="s">
        <v>530</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t="s">
        <v>537</v>
      </c>
      <c r="C74" s="1004"/>
      <c r="D74" s="1004"/>
      <c r="E74" s="1004"/>
      <c r="F74" s="1004"/>
      <c r="G74" s="1004"/>
      <c r="H74" s="1004"/>
      <c r="I74" s="1004"/>
      <c r="J74" s="1004"/>
      <c r="K74" s="1004"/>
      <c r="L74" s="1004"/>
      <c r="M74" s="1004"/>
      <c r="N74" s="1004"/>
      <c r="O74" s="1004"/>
      <c r="P74" s="1005"/>
      <c r="Q74" s="1006">
        <v>287515</v>
      </c>
      <c r="R74" s="1000"/>
      <c r="S74" s="1000"/>
      <c r="T74" s="1000"/>
      <c r="U74" s="1000"/>
      <c r="V74" s="1000">
        <v>274140</v>
      </c>
      <c r="W74" s="1000"/>
      <c r="X74" s="1000"/>
      <c r="Y74" s="1000"/>
      <c r="Z74" s="1000"/>
      <c r="AA74" s="1000">
        <v>13375</v>
      </c>
      <c r="AB74" s="1000"/>
      <c r="AC74" s="1000"/>
      <c r="AD74" s="1000"/>
      <c r="AE74" s="1000"/>
      <c r="AF74" s="1000">
        <v>13375</v>
      </c>
      <c r="AG74" s="1000"/>
      <c r="AH74" s="1000"/>
      <c r="AI74" s="1000"/>
      <c r="AJ74" s="1000"/>
      <c r="AK74" s="1000" t="s">
        <v>538</v>
      </c>
      <c r="AL74" s="1000"/>
      <c r="AM74" s="1000"/>
      <c r="AN74" s="1000"/>
      <c r="AO74" s="1000"/>
      <c r="AP74" s="1000" t="s">
        <v>475</v>
      </c>
      <c r="AQ74" s="1000"/>
      <c r="AR74" s="1000"/>
      <c r="AS74" s="1000"/>
      <c r="AT74" s="1000"/>
      <c r="AU74" s="1000" t="s">
        <v>530</v>
      </c>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367</v>
      </c>
      <c r="B88" s="973" t="s">
        <v>390</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15499</v>
      </c>
      <c r="AG88" s="988"/>
      <c r="AH88" s="988"/>
      <c r="AI88" s="988"/>
      <c r="AJ88" s="988"/>
      <c r="AK88" s="992"/>
      <c r="AL88" s="992"/>
      <c r="AM88" s="992"/>
      <c r="AN88" s="992"/>
      <c r="AO88" s="992"/>
      <c r="AP88" s="988">
        <v>1308</v>
      </c>
      <c r="AQ88" s="988"/>
      <c r="AR88" s="988"/>
      <c r="AS88" s="988"/>
      <c r="AT88" s="988"/>
      <c r="AU88" s="988">
        <v>104</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367</v>
      </c>
      <c r="BR102" s="973" t="s">
        <v>391</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t="s">
        <v>539</v>
      </c>
      <c r="CS102" s="980"/>
      <c r="CT102" s="980"/>
      <c r="CU102" s="980"/>
      <c r="CV102" s="981"/>
      <c r="CW102" s="979" t="s">
        <v>539</v>
      </c>
      <c r="CX102" s="980"/>
      <c r="CY102" s="980"/>
      <c r="CZ102" s="980"/>
      <c r="DA102" s="981"/>
      <c r="DB102" s="979" t="s">
        <v>540</v>
      </c>
      <c r="DC102" s="980"/>
      <c r="DD102" s="980"/>
      <c r="DE102" s="980"/>
      <c r="DF102" s="981"/>
      <c r="DG102" s="979" t="s">
        <v>540</v>
      </c>
      <c r="DH102" s="980"/>
      <c r="DI102" s="980"/>
      <c r="DJ102" s="980"/>
      <c r="DK102" s="981"/>
      <c r="DL102" s="979" t="s">
        <v>540</v>
      </c>
      <c r="DM102" s="980"/>
      <c r="DN102" s="980"/>
      <c r="DO102" s="980"/>
      <c r="DP102" s="981"/>
      <c r="DQ102" s="979" t="s">
        <v>539</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392</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393</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394</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395</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396</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397</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398</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399</v>
      </c>
      <c r="AB109" s="923"/>
      <c r="AC109" s="923"/>
      <c r="AD109" s="923"/>
      <c r="AE109" s="924"/>
      <c r="AF109" s="925" t="s">
        <v>286</v>
      </c>
      <c r="AG109" s="923"/>
      <c r="AH109" s="923"/>
      <c r="AI109" s="923"/>
      <c r="AJ109" s="924"/>
      <c r="AK109" s="925" t="s">
        <v>285</v>
      </c>
      <c r="AL109" s="923"/>
      <c r="AM109" s="923"/>
      <c r="AN109" s="923"/>
      <c r="AO109" s="924"/>
      <c r="AP109" s="925" t="s">
        <v>400</v>
      </c>
      <c r="AQ109" s="923"/>
      <c r="AR109" s="923"/>
      <c r="AS109" s="923"/>
      <c r="AT109" s="954"/>
      <c r="AU109" s="922" t="s">
        <v>398</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399</v>
      </c>
      <c r="BR109" s="923"/>
      <c r="BS109" s="923"/>
      <c r="BT109" s="923"/>
      <c r="BU109" s="924"/>
      <c r="BV109" s="925" t="s">
        <v>286</v>
      </c>
      <c r="BW109" s="923"/>
      <c r="BX109" s="923"/>
      <c r="BY109" s="923"/>
      <c r="BZ109" s="924"/>
      <c r="CA109" s="925" t="s">
        <v>285</v>
      </c>
      <c r="CB109" s="923"/>
      <c r="CC109" s="923"/>
      <c r="CD109" s="923"/>
      <c r="CE109" s="924"/>
      <c r="CF109" s="961" t="s">
        <v>400</v>
      </c>
      <c r="CG109" s="961"/>
      <c r="CH109" s="961"/>
      <c r="CI109" s="961"/>
      <c r="CJ109" s="961"/>
      <c r="CK109" s="925" t="s">
        <v>401</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399</v>
      </c>
      <c r="DH109" s="923"/>
      <c r="DI109" s="923"/>
      <c r="DJ109" s="923"/>
      <c r="DK109" s="924"/>
      <c r="DL109" s="925" t="s">
        <v>286</v>
      </c>
      <c r="DM109" s="923"/>
      <c r="DN109" s="923"/>
      <c r="DO109" s="923"/>
      <c r="DP109" s="924"/>
      <c r="DQ109" s="925" t="s">
        <v>285</v>
      </c>
      <c r="DR109" s="923"/>
      <c r="DS109" s="923"/>
      <c r="DT109" s="923"/>
      <c r="DU109" s="924"/>
      <c r="DV109" s="925" t="s">
        <v>400</v>
      </c>
      <c r="DW109" s="923"/>
      <c r="DX109" s="923"/>
      <c r="DY109" s="923"/>
      <c r="DZ109" s="954"/>
    </row>
    <row r="110" spans="1:131" s="199" customFormat="1" ht="26.25" customHeight="1" x14ac:dyDescent="0.15">
      <c r="A110" s="825" t="s">
        <v>402</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295677</v>
      </c>
      <c r="AB110" s="916"/>
      <c r="AC110" s="916"/>
      <c r="AD110" s="916"/>
      <c r="AE110" s="917"/>
      <c r="AF110" s="918">
        <v>300321</v>
      </c>
      <c r="AG110" s="916"/>
      <c r="AH110" s="916"/>
      <c r="AI110" s="916"/>
      <c r="AJ110" s="917"/>
      <c r="AK110" s="918">
        <v>316042</v>
      </c>
      <c r="AL110" s="916"/>
      <c r="AM110" s="916"/>
      <c r="AN110" s="916"/>
      <c r="AO110" s="917"/>
      <c r="AP110" s="919">
        <v>13.9</v>
      </c>
      <c r="AQ110" s="920"/>
      <c r="AR110" s="920"/>
      <c r="AS110" s="920"/>
      <c r="AT110" s="921"/>
      <c r="AU110" s="955" t="s">
        <v>61</v>
      </c>
      <c r="AV110" s="956"/>
      <c r="AW110" s="956"/>
      <c r="AX110" s="956"/>
      <c r="AY110" s="956"/>
      <c r="AZ110" s="881" t="s">
        <v>403</v>
      </c>
      <c r="BA110" s="826"/>
      <c r="BB110" s="826"/>
      <c r="BC110" s="826"/>
      <c r="BD110" s="826"/>
      <c r="BE110" s="826"/>
      <c r="BF110" s="826"/>
      <c r="BG110" s="826"/>
      <c r="BH110" s="826"/>
      <c r="BI110" s="826"/>
      <c r="BJ110" s="826"/>
      <c r="BK110" s="826"/>
      <c r="BL110" s="826"/>
      <c r="BM110" s="826"/>
      <c r="BN110" s="826"/>
      <c r="BO110" s="826"/>
      <c r="BP110" s="827"/>
      <c r="BQ110" s="882">
        <v>4539890</v>
      </c>
      <c r="BR110" s="863"/>
      <c r="BS110" s="863"/>
      <c r="BT110" s="863"/>
      <c r="BU110" s="863"/>
      <c r="BV110" s="863">
        <v>4655896</v>
      </c>
      <c r="BW110" s="863"/>
      <c r="BX110" s="863"/>
      <c r="BY110" s="863"/>
      <c r="BZ110" s="863"/>
      <c r="CA110" s="863">
        <v>6086681</v>
      </c>
      <c r="CB110" s="863"/>
      <c r="CC110" s="863"/>
      <c r="CD110" s="863"/>
      <c r="CE110" s="863"/>
      <c r="CF110" s="887">
        <v>268.5</v>
      </c>
      <c r="CG110" s="888"/>
      <c r="CH110" s="888"/>
      <c r="CI110" s="888"/>
      <c r="CJ110" s="888"/>
      <c r="CK110" s="951" t="s">
        <v>404</v>
      </c>
      <c r="CL110" s="837"/>
      <c r="CM110" s="912" t="s">
        <v>405</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111</v>
      </c>
      <c r="DH110" s="863"/>
      <c r="DI110" s="863"/>
      <c r="DJ110" s="863"/>
      <c r="DK110" s="863"/>
      <c r="DL110" s="863" t="s">
        <v>111</v>
      </c>
      <c r="DM110" s="863"/>
      <c r="DN110" s="863"/>
      <c r="DO110" s="863"/>
      <c r="DP110" s="863"/>
      <c r="DQ110" s="863" t="s">
        <v>111</v>
      </c>
      <c r="DR110" s="863"/>
      <c r="DS110" s="863"/>
      <c r="DT110" s="863"/>
      <c r="DU110" s="863"/>
      <c r="DV110" s="864" t="s">
        <v>111</v>
      </c>
      <c r="DW110" s="864"/>
      <c r="DX110" s="864"/>
      <c r="DY110" s="864"/>
      <c r="DZ110" s="865"/>
    </row>
    <row r="111" spans="1:131" s="199" customFormat="1" ht="26.25" customHeight="1" x14ac:dyDescent="0.15">
      <c r="A111" s="792" t="s">
        <v>406</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111</v>
      </c>
      <c r="AB111" s="944"/>
      <c r="AC111" s="944"/>
      <c r="AD111" s="944"/>
      <c r="AE111" s="945"/>
      <c r="AF111" s="946" t="s">
        <v>111</v>
      </c>
      <c r="AG111" s="944"/>
      <c r="AH111" s="944"/>
      <c r="AI111" s="944"/>
      <c r="AJ111" s="945"/>
      <c r="AK111" s="946" t="s">
        <v>111</v>
      </c>
      <c r="AL111" s="944"/>
      <c r="AM111" s="944"/>
      <c r="AN111" s="944"/>
      <c r="AO111" s="945"/>
      <c r="AP111" s="947" t="s">
        <v>111</v>
      </c>
      <c r="AQ111" s="948"/>
      <c r="AR111" s="948"/>
      <c r="AS111" s="948"/>
      <c r="AT111" s="949"/>
      <c r="AU111" s="957"/>
      <c r="AV111" s="958"/>
      <c r="AW111" s="958"/>
      <c r="AX111" s="958"/>
      <c r="AY111" s="958"/>
      <c r="AZ111" s="833" t="s">
        <v>407</v>
      </c>
      <c r="BA111" s="768"/>
      <c r="BB111" s="768"/>
      <c r="BC111" s="768"/>
      <c r="BD111" s="768"/>
      <c r="BE111" s="768"/>
      <c r="BF111" s="768"/>
      <c r="BG111" s="768"/>
      <c r="BH111" s="768"/>
      <c r="BI111" s="768"/>
      <c r="BJ111" s="768"/>
      <c r="BK111" s="768"/>
      <c r="BL111" s="768"/>
      <c r="BM111" s="768"/>
      <c r="BN111" s="768"/>
      <c r="BO111" s="768"/>
      <c r="BP111" s="769"/>
      <c r="BQ111" s="834" t="s">
        <v>111</v>
      </c>
      <c r="BR111" s="835"/>
      <c r="BS111" s="835"/>
      <c r="BT111" s="835"/>
      <c r="BU111" s="835"/>
      <c r="BV111" s="835" t="s">
        <v>111</v>
      </c>
      <c r="BW111" s="835"/>
      <c r="BX111" s="835"/>
      <c r="BY111" s="835"/>
      <c r="BZ111" s="835"/>
      <c r="CA111" s="835" t="s">
        <v>111</v>
      </c>
      <c r="CB111" s="835"/>
      <c r="CC111" s="835"/>
      <c r="CD111" s="835"/>
      <c r="CE111" s="835"/>
      <c r="CF111" s="896" t="s">
        <v>111</v>
      </c>
      <c r="CG111" s="897"/>
      <c r="CH111" s="897"/>
      <c r="CI111" s="897"/>
      <c r="CJ111" s="897"/>
      <c r="CK111" s="952"/>
      <c r="CL111" s="839"/>
      <c r="CM111" s="842" t="s">
        <v>408</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111</v>
      </c>
      <c r="DH111" s="835"/>
      <c r="DI111" s="835"/>
      <c r="DJ111" s="835"/>
      <c r="DK111" s="835"/>
      <c r="DL111" s="835" t="s">
        <v>111</v>
      </c>
      <c r="DM111" s="835"/>
      <c r="DN111" s="835"/>
      <c r="DO111" s="835"/>
      <c r="DP111" s="835"/>
      <c r="DQ111" s="835" t="s">
        <v>111</v>
      </c>
      <c r="DR111" s="835"/>
      <c r="DS111" s="835"/>
      <c r="DT111" s="835"/>
      <c r="DU111" s="835"/>
      <c r="DV111" s="812" t="s">
        <v>111</v>
      </c>
      <c r="DW111" s="812"/>
      <c r="DX111" s="812"/>
      <c r="DY111" s="812"/>
      <c r="DZ111" s="813"/>
    </row>
    <row r="112" spans="1:131" s="199" customFormat="1" ht="26.25" customHeight="1" x14ac:dyDescent="0.15">
      <c r="A112" s="937" t="s">
        <v>409</v>
      </c>
      <c r="B112" s="938"/>
      <c r="C112" s="768" t="s">
        <v>410</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111</v>
      </c>
      <c r="AB112" s="798"/>
      <c r="AC112" s="798"/>
      <c r="AD112" s="798"/>
      <c r="AE112" s="799"/>
      <c r="AF112" s="800" t="s">
        <v>111</v>
      </c>
      <c r="AG112" s="798"/>
      <c r="AH112" s="798"/>
      <c r="AI112" s="798"/>
      <c r="AJ112" s="799"/>
      <c r="AK112" s="800" t="s">
        <v>111</v>
      </c>
      <c r="AL112" s="798"/>
      <c r="AM112" s="798"/>
      <c r="AN112" s="798"/>
      <c r="AO112" s="799"/>
      <c r="AP112" s="845" t="s">
        <v>111</v>
      </c>
      <c r="AQ112" s="846"/>
      <c r="AR112" s="846"/>
      <c r="AS112" s="846"/>
      <c r="AT112" s="847"/>
      <c r="AU112" s="957"/>
      <c r="AV112" s="958"/>
      <c r="AW112" s="958"/>
      <c r="AX112" s="958"/>
      <c r="AY112" s="958"/>
      <c r="AZ112" s="833" t="s">
        <v>411</v>
      </c>
      <c r="BA112" s="768"/>
      <c r="BB112" s="768"/>
      <c r="BC112" s="768"/>
      <c r="BD112" s="768"/>
      <c r="BE112" s="768"/>
      <c r="BF112" s="768"/>
      <c r="BG112" s="768"/>
      <c r="BH112" s="768"/>
      <c r="BI112" s="768"/>
      <c r="BJ112" s="768"/>
      <c r="BK112" s="768"/>
      <c r="BL112" s="768"/>
      <c r="BM112" s="768"/>
      <c r="BN112" s="768"/>
      <c r="BO112" s="768"/>
      <c r="BP112" s="769"/>
      <c r="BQ112" s="834">
        <v>2143131</v>
      </c>
      <c r="BR112" s="835"/>
      <c r="BS112" s="835"/>
      <c r="BT112" s="835"/>
      <c r="BU112" s="835"/>
      <c r="BV112" s="835">
        <v>2079370</v>
      </c>
      <c r="BW112" s="835"/>
      <c r="BX112" s="835"/>
      <c r="BY112" s="835"/>
      <c r="BZ112" s="835"/>
      <c r="CA112" s="835">
        <v>2178838</v>
      </c>
      <c r="CB112" s="835"/>
      <c r="CC112" s="835"/>
      <c r="CD112" s="835"/>
      <c r="CE112" s="835"/>
      <c r="CF112" s="896">
        <v>96.1</v>
      </c>
      <c r="CG112" s="897"/>
      <c r="CH112" s="897"/>
      <c r="CI112" s="897"/>
      <c r="CJ112" s="897"/>
      <c r="CK112" s="952"/>
      <c r="CL112" s="839"/>
      <c r="CM112" s="842" t="s">
        <v>412</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111</v>
      </c>
      <c r="DH112" s="835"/>
      <c r="DI112" s="835"/>
      <c r="DJ112" s="835"/>
      <c r="DK112" s="835"/>
      <c r="DL112" s="835" t="s">
        <v>111</v>
      </c>
      <c r="DM112" s="835"/>
      <c r="DN112" s="835"/>
      <c r="DO112" s="835"/>
      <c r="DP112" s="835"/>
      <c r="DQ112" s="835" t="s">
        <v>111</v>
      </c>
      <c r="DR112" s="835"/>
      <c r="DS112" s="835"/>
      <c r="DT112" s="835"/>
      <c r="DU112" s="835"/>
      <c r="DV112" s="812" t="s">
        <v>111</v>
      </c>
      <c r="DW112" s="812"/>
      <c r="DX112" s="812"/>
      <c r="DY112" s="812"/>
      <c r="DZ112" s="813"/>
    </row>
    <row r="113" spans="1:130" s="199" customFormat="1" ht="26.25" customHeight="1" x14ac:dyDescent="0.15">
      <c r="A113" s="939"/>
      <c r="B113" s="940"/>
      <c r="C113" s="768" t="s">
        <v>413</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82734</v>
      </c>
      <c r="AB113" s="944"/>
      <c r="AC113" s="944"/>
      <c r="AD113" s="944"/>
      <c r="AE113" s="945"/>
      <c r="AF113" s="946">
        <v>90433</v>
      </c>
      <c r="AG113" s="944"/>
      <c r="AH113" s="944"/>
      <c r="AI113" s="944"/>
      <c r="AJ113" s="945"/>
      <c r="AK113" s="946">
        <v>122948</v>
      </c>
      <c r="AL113" s="944"/>
      <c r="AM113" s="944"/>
      <c r="AN113" s="944"/>
      <c r="AO113" s="945"/>
      <c r="AP113" s="947">
        <v>5.4</v>
      </c>
      <c r="AQ113" s="948"/>
      <c r="AR113" s="948"/>
      <c r="AS113" s="948"/>
      <c r="AT113" s="949"/>
      <c r="AU113" s="957"/>
      <c r="AV113" s="958"/>
      <c r="AW113" s="958"/>
      <c r="AX113" s="958"/>
      <c r="AY113" s="958"/>
      <c r="AZ113" s="833" t="s">
        <v>414</v>
      </c>
      <c r="BA113" s="768"/>
      <c r="BB113" s="768"/>
      <c r="BC113" s="768"/>
      <c r="BD113" s="768"/>
      <c r="BE113" s="768"/>
      <c r="BF113" s="768"/>
      <c r="BG113" s="768"/>
      <c r="BH113" s="768"/>
      <c r="BI113" s="768"/>
      <c r="BJ113" s="768"/>
      <c r="BK113" s="768"/>
      <c r="BL113" s="768"/>
      <c r="BM113" s="768"/>
      <c r="BN113" s="768"/>
      <c r="BO113" s="768"/>
      <c r="BP113" s="769"/>
      <c r="BQ113" s="834">
        <v>124900</v>
      </c>
      <c r="BR113" s="835"/>
      <c r="BS113" s="835"/>
      <c r="BT113" s="835"/>
      <c r="BU113" s="835"/>
      <c r="BV113" s="835">
        <v>109025</v>
      </c>
      <c r="BW113" s="835"/>
      <c r="BX113" s="835"/>
      <c r="BY113" s="835"/>
      <c r="BZ113" s="835"/>
      <c r="CA113" s="835">
        <v>104047</v>
      </c>
      <c r="CB113" s="835"/>
      <c r="CC113" s="835"/>
      <c r="CD113" s="835"/>
      <c r="CE113" s="835"/>
      <c r="CF113" s="896">
        <v>4.5999999999999996</v>
      </c>
      <c r="CG113" s="897"/>
      <c r="CH113" s="897"/>
      <c r="CI113" s="897"/>
      <c r="CJ113" s="897"/>
      <c r="CK113" s="952"/>
      <c r="CL113" s="839"/>
      <c r="CM113" s="842" t="s">
        <v>415</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111</v>
      </c>
      <c r="DH113" s="798"/>
      <c r="DI113" s="798"/>
      <c r="DJ113" s="798"/>
      <c r="DK113" s="799"/>
      <c r="DL113" s="800" t="s">
        <v>111</v>
      </c>
      <c r="DM113" s="798"/>
      <c r="DN113" s="798"/>
      <c r="DO113" s="798"/>
      <c r="DP113" s="799"/>
      <c r="DQ113" s="800" t="s">
        <v>111</v>
      </c>
      <c r="DR113" s="798"/>
      <c r="DS113" s="798"/>
      <c r="DT113" s="798"/>
      <c r="DU113" s="799"/>
      <c r="DV113" s="845" t="s">
        <v>111</v>
      </c>
      <c r="DW113" s="846"/>
      <c r="DX113" s="846"/>
      <c r="DY113" s="846"/>
      <c r="DZ113" s="847"/>
    </row>
    <row r="114" spans="1:130" s="199" customFormat="1" ht="26.25" customHeight="1" x14ac:dyDescent="0.15">
      <c r="A114" s="939"/>
      <c r="B114" s="940"/>
      <c r="C114" s="768" t="s">
        <v>416</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t="s">
        <v>111</v>
      </c>
      <c r="AB114" s="798"/>
      <c r="AC114" s="798"/>
      <c r="AD114" s="798"/>
      <c r="AE114" s="799"/>
      <c r="AF114" s="800">
        <v>15241</v>
      </c>
      <c r="AG114" s="798"/>
      <c r="AH114" s="798"/>
      <c r="AI114" s="798"/>
      <c r="AJ114" s="799"/>
      <c r="AK114" s="800">
        <v>4950</v>
      </c>
      <c r="AL114" s="798"/>
      <c r="AM114" s="798"/>
      <c r="AN114" s="798"/>
      <c r="AO114" s="799"/>
      <c r="AP114" s="845">
        <v>0.2</v>
      </c>
      <c r="AQ114" s="846"/>
      <c r="AR114" s="846"/>
      <c r="AS114" s="846"/>
      <c r="AT114" s="847"/>
      <c r="AU114" s="957"/>
      <c r="AV114" s="958"/>
      <c r="AW114" s="958"/>
      <c r="AX114" s="958"/>
      <c r="AY114" s="958"/>
      <c r="AZ114" s="833" t="s">
        <v>417</v>
      </c>
      <c r="BA114" s="768"/>
      <c r="BB114" s="768"/>
      <c r="BC114" s="768"/>
      <c r="BD114" s="768"/>
      <c r="BE114" s="768"/>
      <c r="BF114" s="768"/>
      <c r="BG114" s="768"/>
      <c r="BH114" s="768"/>
      <c r="BI114" s="768"/>
      <c r="BJ114" s="768"/>
      <c r="BK114" s="768"/>
      <c r="BL114" s="768"/>
      <c r="BM114" s="768"/>
      <c r="BN114" s="768"/>
      <c r="BO114" s="768"/>
      <c r="BP114" s="769"/>
      <c r="BQ114" s="834">
        <v>606322</v>
      </c>
      <c r="BR114" s="835"/>
      <c r="BS114" s="835"/>
      <c r="BT114" s="835"/>
      <c r="BU114" s="835"/>
      <c r="BV114" s="835">
        <v>558557</v>
      </c>
      <c r="BW114" s="835"/>
      <c r="BX114" s="835"/>
      <c r="BY114" s="835"/>
      <c r="BZ114" s="835"/>
      <c r="CA114" s="835">
        <v>481377</v>
      </c>
      <c r="CB114" s="835"/>
      <c r="CC114" s="835"/>
      <c r="CD114" s="835"/>
      <c r="CE114" s="835"/>
      <c r="CF114" s="896">
        <v>21.2</v>
      </c>
      <c r="CG114" s="897"/>
      <c r="CH114" s="897"/>
      <c r="CI114" s="897"/>
      <c r="CJ114" s="897"/>
      <c r="CK114" s="952"/>
      <c r="CL114" s="839"/>
      <c r="CM114" s="842" t="s">
        <v>418</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111</v>
      </c>
      <c r="DH114" s="798"/>
      <c r="DI114" s="798"/>
      <c r="DJ114" s="798"/>
      <c r="DK114" s="799"/>
      <c r="DL114" s="800" t="s">
        <v>111</v>
      </c>
      <c r="DM114" s="798"/>
      <c r="DN114" s="798"/>
      <c r="DO114" s="798"/>
      <c r="DP114" s="799"/>
      <c r="DQ114" s="800" t="s">
        <v>111</v>
      </c>
      <c r="DR114" s="798"/>
      <c r="DS114" s="798"/>
      <c r="DT114" s="798"/>
      <c r="DU114" s="799"/>
      <c r="DV114" s="845" t="s">
        <v>111</v>
      </c>
      <c r="DW114" s="846"/>
      <c r="DX114" s="846"/>
      <c r="DY114" s="846"/>
      <c r="DZ114" s="847"/>
    </row>
    <row r="115" spans="1:130" s="199" customFormat="1" ht="26.25" customHeight="1" x14ac:dyDescent="0.15">
      <c r="A115" s="939"/>
      <c r="B115" s="940"/>
      <c r="C115" s="768" t="s">
        <v>419</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76</v>
      </c>
      <c r="AB115" s="944"/>
      <c r="AC115" s="944"/>
      <c r="AD115" s="944"/>
      <c r="AE115" s="945"/>
      <c r="AF115" s="946">
        <v>28</v>
      </c>
      <c r="AG115" s="944"/>
      <c r="AH115" s="944"/>
      <c r="AI115" s="944"/>
      <c r="AJ115" s="945"/>
      <c r="AK115" s="946">
        <v>23</v>
      </c>
      <c r="AL115" s="944"/>
      <c r="AM115" s="944"/>
      <c r="AN115" s="944"/>
      <c r="AO115" s="945"/>
      <c r="AP115" s="947">
        <v>0</v>
      </c>
      <c r="AQ115" s="948"/>
      <c r="AR115" s="948"/>
      <c r="AS115" s="948"/>
      <c r="AT115" s="949"/>
      <c r="AU115" s="957"/>
      <c r="AV115" s="958"/>
      <c r="AW115" s="958"/>
      <c r="AX115" s="958"/>
      <c r="AY115" s="958"/>
      <c r="AZ115" s="833" t="s">
        <v>420</v>
      </c>
      <c r="BA115" s="768"/>
      <c r="BB115" s="768"/>
      <c r="BC115" s="768"/>
      <c r="BD115" s="768"/>
      <c r="BE115" s="768"/>
      <c r="BF115" s="768"/>
      <c r="BG115" s="768"/>
      <c r="BH115" s="768"/>
      <c r="BI115" s="768"/>
      <c r="BJ115" s="768"/>
      <c r="BK115" s="768"/>
      <c r="BL115" s="768"/>
      <c r="BM115" s="768"/>
      <c r="BN115" s="768"/>
      <c r="BO115" s="768"/>
      <c r="BP115" s="769"/>
      <c r="BQ115" s="834" t="s">
        <v>111</v>
      </c>
      <c r="BR115" s="835"/>
      <c r="BS115" s="835"/>
      <c r="BT115" s="835"/>
      <c r="BU115" s="835"/>
      <c r="BV115" s="835" t="s">
        <v>111</v>
      </c>
      <c r="BW115" s="835"/>
      <c r="BX115" s="835"/>
      <c r="BY115" s="835"/>
      <c r="BZ115" s="835"/>
      <c r="CA115" s="835" t="s">
        <v>111</v>
      </c>
      <c r="CB115" s="835"/>
      <c r="CC115" s="835"/>
      <c r="CD115" s="835"/>
      <c r="CE115" s="835"/>
      <c r="CF115" s="896" t="s">
        <v>111</v>
      </c>
      <c r="CG115" s="897"/>
      <c r="CH115" s="897"/>
      <c r="CI115" s="897"/>
      <c r="CJ115" s="897"/>
      <c r="CK115" s="952"/>
      <c r="CL115" s="839"/>
      <c r="CM115" s="833" t="s">
        <v>421</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111</v>
      </c>
      <c r="DH115" s="798"/>
      <c r="DI115" s="798"/>
      <c r="DJ115" s="798"/>
      <c r="DK115" s="799"/>
      <c r="DL115" s="800" t="s">
        <v>111</v>
      </c>
      <c r="DM115" s="798"/>
      <c r="DN115" s="798"/>
      <c r="DO115" s="798"/>
      <c r="DP115" s="799"/>
      <c r="DQ115" s="800" t="s">
        <v>111</v>
      </c>
      <c r="DR115" s="798"/>
      <c r="DS115" s="798"/>
      <c r="DT115" s="798"/>
      <c r="DU115" s="799"/>
      <c r="DV115" s="845" t="s">
        <v>111</v>
      </c>
      <c r="DW115" s="846"/>
      <c r="DX115" s="846"/>
      <c r="DY115" s="846"/>
      <c r="DZ115" s="847"/>
    </row>
    <row r="116" spans="1:130" s="199" customFormat="1" ht="26.25" customHeight="1" x14ac:dyDescent="0.15">
      <c r="A116" s="941"/>
      <c r="B116" s="942"/>
      <c r="C116" s="901" t="s">
        <v>422</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111</v>
      </c>
      <c r="AB116" s="798"/>
      <c r="AC116" s="798"/>
      <c r="AD116" s="798"/>
      <c r="AE116" s="799"/>
      <c r="AF116" s="800" t="s">
        <v>111</v>
      </c>
      <c r="AG116" s="798"/>
      <c r="AH116" s="798"/>
      <c r="AI116" s="798"/>
      <c r="AJ116" s="799"/>
      <c r="AK116" s="800">
        <v>26</v>
      </c>
      <c r="AL116" s="798"/>
      <c r="AM116" s="798"/>
      <c r="AN116" s="798"/>
      <c r="AO116" s="799"/>
      <c r="AP116" s="845">
        <v>0</v>
      </c>
      <c r="AQ116" s="846"/>
      <c r="AR116" s="846"/>
      <c r="AS116" s="846"/>
      <c r="AT116" s="847"/>
      <c r="AU116" s="957"/>
      <c r="AV116" s="958"/>
      <c r="AW116" s="958"/>
      <c r="AX116" s="958"/>
      <c r="AY116" s="958"/>
      <c r="AZ116" s="884" t="s">
        <v>423</v>
      </c>
      <c r="BA116" s="885"/>
      <c r="BB116" s="885"/>
      <c r="BC116" s="885"/>
      <c r="BD116" s="885"/>
      <c r="BE116" s="885"/>
      <c r="BF116" s="885"/>
      <c r="BG116" s="885"/>
      <c r="BH116" s="885"/>
      <c r="BI116" s="885"/>
      <c r="BJ116" s="885"/>
      <c r="BK116" s="885"/>
      <c r="BL116" s="885"/>
      <c r="BM116" s="885"/>
      <c r="BN116" s="885"/>
      <c r="BO116" s="885"/>
      <c r="BP116" s="886"/>
      <c r="BQ116" s="834" t="s">
        <v>111</v>
      </c>
      <c r="BR116" s="835"/>
      <c r="BS116" s="835"/>
      <c r="BT116" s="835"/>
      <c r="BU116" s="835"/>
      <c r="BV116" s="835" t="s">
        <v>111</v>
      </c>
      <c r="BW116" s="835"/>
      <c r="BX116" s="835"/>
      <c r="BY116" s="835"/>
      <c r="BZ116" s="835"/>
      <c r="CA116" s="835" t="s">
        <v>111</v>
      </c>
      <c r="CB116" s="835"/>
      <c r="CC116" s="835"/>
      <c r="CD116" s="835"/>
      <c r="CE116" s="835"/>
      <c r="CF116" s="896" t="s">
        <v>111</v>
      </c>
      <c r="CG116" s="897"/>
      <c r="CH116" s="897"/>
      <c r="CI116" s="897"/>
      <c r="CJ116" s="897"/>
      <c r="CK116" s="952"/>
      <c r="CL116" s="839"/>
      <c r="CM116" s="842" t="s">
        <v>424</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111</v>
      </c>
      <c r="DH116" s="798"/>
      <c r="DI116" s="798"/>
      <c r="DJ116" s="798"/>
      <c r="DK116" s="799"/>
      <c r="DL116" s="800" t="s">
        <v>111</v>
      </c>
      <c r="DM116" s="798"/>
      <c r="DN116" s="798"/>
      <c r="DO116" s="798"/>
      <c r="DP116" s="799"/>
      <c r="DQ116" s="800" t="s">
        <v>111</v>
      </c>
      <c r="DR116" s="798"/>
      <c r="DS116" s="798"/>
      <c r="DT116" s="798"/>
      <c r="DU116" s="799"/>
      <c r="DV116" s="845" t="s">
        <v>111</v>
      </c>
      <c r="DW116" s="846"/>
      <c r="DX116" s="846"/>
      <c r="DY116" s="846"/>
      <c r="DZ116" s="847"/>
    </row>
    <row r="117" spans="1:130" s="199" customFormat="1" ht="26.25" customHeight="1" x14ac:dyDescent="0.15">
      <c r="A117" s="922" t="s">
        <v>169</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425</v>
      </c>
      <c r="Z117" s="924"/>
      <c r="AA117" s="929">
        <v>378487</v>
      </c>
      <c r="AB117" s="930"/>
      <c r="AC117" s="930"/>
      <c r="AD117" s="930"/>
      <c r="AE117" s="931"/>
      <c r="AF117" s="932">
        <v>406023</v>
      </c>
      <c r="AG117" s="930"/>
      <c r="AH117" s="930"/>
      <c r="AI117" s="930"/>
      <c r="AJ117" s="931"/>
      <c r="AK117" s="932">
        <v>443989</v>
      </c>
      <c r="AL117" s="930"/>
      <c r="AM117" s="930"/>
      <c r="AN117" s="930"/>
      <c r="AO117" s="931"/>
      <c r="AP117" s="933"/>
      <c r="AQ117" s="934"/>
      <c r="AR117" s="934"/>
      <c r="AS117" s="934"/>
      <c r="AT117" s="935"/>
      <c r="AU117" s="957"/>
      <c r="AV117" s="958"/>
      <c r="AW117" s="958"/>
      <c r="AX117" s="958"/>
      <c r="AY117" s="958"/>
      <c r="AZ117" s="884" t="s">
        <v>426</v>
      </c>
      <c r="BA117" s="885"/>
      <c r="BB117" s="885"/>
      <c r="BC117" s="885"/>
      <c r="BD117" s="885"/>
      <c r="BE117" s="885"/>
      <c r="BF117" s="885"/>
      <c r="BG117" s="885"/>
      <c r="BH117" s="885"/>
      <c r="BI117" s="885"/>
      <c r="BJ117" s="885"/>
      <c r="BK117" s="885"/>
      <c r="BL117" s="885"/>
      <c r="BM117" s="885"/>
      <c r="BN117" s="885"/>
      <c r="BO117" s="885"/>
      <c r="BP117" s="886"/>
      <c r="BQ117" s="834" t="s">
        <v>111</v>
      </c>
      <c r="BR117" s="835"/>
      <c r="BS117" s="835"/>
      <c r="BT117" s="835"/>
      <c r="BU117" s="835"/>
      <c r="BV117" s="835" t="s">
        <v>111</v>
      </c>
      <c r="BW117" s="835"/>
      <c r="BX117" s="835"/>
      <c r="BY117" s="835"/>
      <c r="BZ117" s="835"/>
      <c r="CA117" s="835" t="s">
        <v>111</v>
      </c>
      <c r="CB117" s="835"/>
      <c r="CC117" s="835"/>
      <c r="CD117" s="835"/>
      <c r="CE117" s="835"/>
      <c r="CF117" s="896" t="s">
        <v>111</v>
      </c>
      <c r="CG117" s="897"/>
      <c r="CH117" s="897"/>
      <c r="CI117" s="897"/>
      <c r="CJ117" s="897"/>
      <c r="CK117" s="952"/>
      <c r="CL117" s="839"/>
      <c r="CM117" s="842" t="s">
        <v>427</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111</v>
      </c>
      <c r="DH117" s="798"/>
      <c r="DI117" s="798"/>
      <c r="DJ117" s="798"/>
      <c r="DK117" s="799"/>
      <c r="DL117" s="800" t="s">
        <v>111</v>
      </c>
      <c r="DM117" s="798"/>
      <c r="DN117" s="798"/>
      <c r="DO117" s="798"/>
      <c r="DP117" s="799"/>
      <c r="DQ117" s="800" t="s">
        <v>111</v>
      </c>
      <c r="DR117" s="798"/>
      <c r="DS117" s="798"/>
      <c r="DT117" s="798"/>
      <c r="DU117" s="799"/>
      <c r="DV117" s="845" t="s">
        <v>111</v>
      </c>
      <c r="DW117" s="846"/>
      <c r="DX117" s="846"/>
      <c r="DY117" s="846"/>
      <c r="DZ117" s="847"/>
    </row>
    <row r="118" spans="1:130" s="199" customFormat="1" ht="26.25" customHeight="1" x14ac:dyDescent="0.15">
      <c r="A118" s="922" t="s">
        <v>401</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399</v>
      </c>
      <c r="AB118" s="923"/>
      <c r="AC118" s="923"/>
      <c r="AD118" s="923"/>
      <c r="AE118" s="924"/>
      <c r="AF118" s="925" t="s">
        <v>286</v>
      </c>
      <c r="AG118" s="923"/>
      <c r="AH118" s="923"/>
      <c r="AI118" s="923"/>
      <c r="AJ118" s="924"/>
      <c r="AK118" s="925" t="s">
        <v>285</v>
      </c>
      <c r="AL118" s="923"/>
      <c r="AM118" s="923"/>
      <c r="AN118" s="923"/>
      <c r="AO118" s="924"/>
      <c r="AP118" s="926" t="s">
        <v>400</v>
      </c>
      <c r="AQ118" s="927"/>
      <c r="AR118" s="927"/>
      <c r="AS118" s="927"/>
      <c r="AT118" s="928"/>
      <c r="AU118" s="957"/>
      <c r="AV118" s="958"/>
      <c r="AW118" s="958"/>
      <c r="AX118" s="958"/>
      <c r="AY118" s="958"/>
      <c r="AZ118" s="900" t="s">
        <v>428</v>
      </c>
      <c r="BA118" s="901"/>
      <c r="BB118" s="901"/>
      <c r="BC118" s="901"/>
      <c r="BD118" s="901"/>
      <c r="BE118" s="901"/>
      <c r="BF118" s="901"/>
      <c r="BG118" s="901"/>
      <c r="BH118" s="901"/>
      <c r="BI118" s="901"/>
      <c r="BJ118" s="901"/>
      <c r="BK118" s="901"/>
      <c r="BL118" s="901"/>
      <c r="BM118" s="901"/>
      <c r="BN118" s="901"/>
      <c r="BO118" s="901"/>
      <c r="BP118" s="902"/>
      <c r="BQ118" s="903" t="s">
        <v>111</v>
      </c>
      <c r="BR118" s="866"/>
      <c r="BS118" s="866"/>
      <c r="BT118" s="866"/>
      <c r="BU118" s="866"/>
      <c r="BV118" s="866" t="s">
        <v>111</v>
      </c>
      <c r="BW118" s="866"/>
      <c r="BX118" s="866"/>
      <c r="BY118" s="866"/>
      <c r="BZ118" s="866"/>
      <c r="CA118" s="866" t="s">
        <v>111</v>
      </c>
      <c r="CB118" s="866"/>
      <c r="CC118" s="866"/>
      <c r="CD118" s="866"/>
      <c r="CE118" s="866"/>
      <c r="CF118" s="896" t="s">
        <v>111</v>
      </c>
      <c r="CG118" s="897"/>
      <c r="CH118" s="897"/>
      <c r="CI118" s="897"/>
      <c r="CJ118" s="897"/>
      <c r="CK118" s="952"/>
      <c r="CL118" s="839"/>
      <c r="CM118" s="842" t="s">
        <v>429</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111</v>
      </c>
      <c r="DH118" s="798"/>
      <c r="DI118" s="798"/>
      <c r="DJ118" s="798"/>
      <c r="DK118" s="799"/>
      <c r="DL118" s="800" t="s">
        <v>111</v>
      </c>
      <c r="DM118" s="798"/>
      <c r="DN118" s="798"/>
      <c r="DO118" s="798"/>
      <c r="DP118" s="799"/>
      <c r="DQ118" s="800" t="s">
        <v>111</v>
      </c>
      <c r="DR118" s="798"/>
      <c r="DS118" s="798"/>
      <c r="DT118" s="798"/>
      <c r="DU118" s="799"/>
      <c r="DV118" s="845" t="s">
        <v>111</v>
      </c>
      <c r="DW118" s="846"/>
      <c r="DX118" s="846"/>
      <c r="DY118" s="846"/>
      <c r="DZ118" s="847"/>
    </row>
    <row r="119" spans="1:130" s="199" customFormat="1" ht="26.25" customHeight="1" x14ac:dyDescent="0.15">
      <c r="A119" s="836" t="s">
        <v>404</v>
      </c>
      <c r="B119" s="837"/>
      <c r="C119" s="912" t="s">
        <v>405</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111</v>
      </c>
      <c r="AB119" s="916"/>
      <c r="AC119" s="916"/>
      <c r="AD119" s="916"/>
      <c r="AE119" s="917"/>
      <c r="AF119" s="918" t="s">
        <v>111</v>
      </c>
      <c r="AG119" s="916"/>
      <c r="AH119" s="916"/>
      <c r="AI119" s="916"/>
      <c r="AJ119" s="917"/>
      <c r="AK119" s="918" t="s">
        <v>111</v>
      </c>
      <c r="AL119" s="916"/>
      <c r="AM119" s="916"/>
      <c r="AN119" s="916"/>
      <c r="AO119" s="917"/>
      <c r="AP119" s="919" t="s">
        <v>111</v>
      </c>
      <c r="AQ119" s="920"/>
      <c r="AR119" s="920"/>
      <c r="AS119" s="920"/>
      <c r="AT119" s="921"/>
      <c r="AU119" s="959"/>
      <c r="AV119" s="960"/>
      <c r="AW119" s="960"/>
      <c r="AX119" s="960"/>
      <c r="AY119" s="960"/>
      <c r="AZ119" s="230" t="s">
        <v>169</v>
      </c>
      <c r="BA119" s="230"/>
      <c r="BB119" s="230"/>
      <c r="BC119" s="230"/>
      <c r="BD119" s="230"/>
      <c r="BE119" s="230"/>
      <c r="BF119" s="230"/>
      <c r="BG119" s="230"/>
      <c r="BH119" s="230"/>
      <c r="BI119" s="230"/>
      <c r="BJ119" s="230"/>
      <c r="BK119" s="230"/>
      <c r="BL119" s="230"/>
      <c r="BM119" s="230"/>
      <c r="BN119" s="230"/>
      <c r="BO119" s="898" t="s">
        <v>430</v>
      </c>
      <c r="BP119" s="899"/>
      <c r="BQ119" s="903">
        <v>7414243</v>
      </c>
      <c r="BR119" s="866"/>
      <c r="BS119" s="866"/>
      <c r="BT119" s="866"/>
      <c r="BU119" s="866"/>
      <c r="BV119" s="866">
        <v>7402848</v>
      </c>
      <c r="BW119" s="866"/>
      <c r="BX119" s="866"/>
      <c r="BY119" s="866"/>
      <c r="BZ119" s="866"/>
      <c r="CA119" s="866">
        <v>8850943</v>
      </c>
      <c r="CB119" s="866"/>
      <c r="CC119" s="866"/>
      <c r="CD119" s="866"/>
      <c r="CE119" s="866"/>
      <c r="CF119" s="764"/>
      <c r="CG119" s="765"/>
      <c r="CH119" s="765"/>
      <c r="CI119" s="765"/>
      <c r="CJ119" s="855"/>
      <c r="CK119" s="953"/>
      <c r="CL119" s="841"/>
      <c r="CM119" s="859" t="s">
        <v>431</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111</v>
      </c>
      <c r="DH119" s="781"/>
      <c r="DI119" s="781"/>
      <c r="DJ119" s="781"/>
      <c r="DK119" s="782"/>
      <c r="DL119" s="783" t="s">
        <v>111</v>
      </c>
      <c r="DM119" s="781"/>
      <c r="DN119" s="781"/>
      <c r="DO119" s="781"/>
      <c r="DP119" s="782"/>
      <c r="DQ119" s="783" t="s">
        <v>111</v>
      </c>
      <c r="DR119" s="781"/>
      <c r="DS119" s="781"/>
      <c r="DT119" s="781"/>
      <c r="DU119" s="782"/>
      <c r="DV119" s="869" t="s">
        <v>111</v>
      </c>
      <c r="DW119" s="870"/>
      <c r="DX119" s="870"/>
      <c r="DY119" s="870"/>
      <c r="DZ119" s="871"/>
    </row>
    <row r="120" spans="1:130" s="199" customFormat="1" ht="26.25" customHeight="1" x14ac:dyDescent="0.15">
      <c r="A120" s="838"/>
      <c r="B120" s="839"/>
      <c r="C120" s="842" t="s">
        <v>408</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111</v>
      </c>
      <c r="AB120" s="798"/>
      <c r="AC120" s="798"/>
      <c r="AD120" s="798"/>
      <c r="AE120" s="799"/>
      <c r="AF120" s="800" t="s">
        <v>111</v>
      </c>
      <c r="AG120" s="798"/>
      <c r="AH120" s="798"/>
      <c r="AI120" s="798"/>
      <c r="AJ120" s="799"/>
      <c r="AK120" s="800" t="s">
        <v>111</v>
      </c>
      <c r="AL120" s="798"/>
      <c r="AM120" s="798"/>
      <c r="AN120" s="798"/>
      <c r="AO120" s="799"/>
      <c r="AP120" s="845" t="s">
        <v>111</v>
      </c>
      <c r="AQ120" s="846"/>
      <c r="AR120" s="846"/>
      <c r="AS120" s="846"/>
      <c r="AT120" s="847"/>
      <c r="AU120" s="904" t="s">
        <v>432</v>
      </c>
      <c r="AV120" s="905"/>
      <c r="AW120" s="905"/>
      <c r="AX120" s="905"/>
      <c r="AY120" s="906"/>
      <c r="AZ120" s="881" t="s">
        <v>433</v>
      </c>
      <c r="BA120" s="826"/>
      <c r="BB120" s="826"/>
      <c r="BC120" s="826"/>
      <c r="BD120" s="826"/>
      <c r="BE120" s="826"/>
      <c r="BF120" s="826"/>
      <c r="BG120" s="826"/>
      <c r="BH120" s="826"/>
      <c r="BI120" s="826"/>
      <c r="BJ120" s="826"/>
      <c r="BK120" s="826"/>
      <c r="BL120" s="826"/>
      <c r="BM120" s="826"/>
      <c r="BN120" s="826"/>
      <c r="BO120" s="826"/>
      <c r="BP120" s="827"/>
      <c r="BQ120" s="882">
        <v>1807532</v>
      </c>
      <c r="BR120" s="863"/>
      <c r="BS120" s="863"/>
      <c r="BT120" s="863"/>
      <c r="BU120" s="863"/>
      <c r="BV120" s="863">
        <v>1976198</v>
      </c>
      <c r="BW120" s="863"/>
      <c r="BX120" s="863"/>
      <c r="BY120" s="863"/>
      <c r="BZ120" s="863"/>
      <c r="CA120" s="863">
        <v>1989554</v>
      </c>
      <c r="CB120" s="863"/>
      <c r="CC120" s="863"/>
      <c r="CD120" s="863"/>
      <c r="CE120" s="863"/>
      <c r="CF120" s="887">
        <v>87.8</v>
      </c>
      <c r="CG120" s="888"/>
      <c r="CH120" s="888"/>
      <c r="CI120" s="888"/>
      <c r="CJ120" s="888"/>
      <c r="CK120" s="889" t="s">
        <v>434</v>
      </c>
      <c r="CL120" s="873"/>
      <c r="CM120" s="873"/>
      <c r="CN120" s="873"/>
      <c r="CO120" s="874"/>
      <c r="CP120" s="893" t="s">
        <v>382</v>
      </c>
      <c r="CQ120" s="894"/>
      <c r="CR120" s="894"/>
      <c r="CS120" s="894"/>
      <c r="CT120" s="894"/>
      <c r="CU120" s="894"/>
      <c r="CV120" s="894"/>
      <c r="CW120" s="894"/>
      <c r="CX120" s="894"/>
      <c r="CY120" s="894"/>
      <c r="CZ120" s="894"/>
      <c r="DA120" s="894"/>
      <c r="DB120" s="894"/>
      <c r="DC120" s="894"/>
      <c r="DD120" s="894"/>
      <c r="DE120" s="894"/>
      <c r="DF120" s="895"/>
      <c r="DG120" s="882">
        <v>2153240</v>
      </c>
      <c r="DH120" s="863"/>
      <c r="DI120" s="863"/>
      <c r="DJ120" s="863"/>
      <c r="DK120" s="863"/>
      <c r="DL120" s="863">
        <v>2063370</v>
      </c>
      <c r="DM120" s="863"/>
      <c r="DN120" s="863"/>
      <c r="DO120" s="863"/>
      <c r="DP120" s="863"/>
      <c r="DQ120" s="863">
        <v>2153388</v>
      </c>
      <c r="DR120" s="863"/>
      <c r="DS120" s="863"/>
      <c r="DT120" s="863"/>
      <c r="DU120" s="863"/>
      <c r="DV120" s="864">
        <v>95</v>
      </c>
      <c r="DW120" s="864"/>
      <c r="DX120" s="864"/>
      <c r="DY120" s="864"/>
      <c r="DZ120" s="865"/>
    </row>
    <row r="121" spans="1:130" s="199" customFormat="1" ht="26.25" customHeight="1" x14ac:dyDescent="0.15">
      <c r="A121" s="838"/>
      <c r="B121" s="839"/>
      <c r="C121" s="884" t="s">
        <v>435</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111</v>
      </c>
      <c r="AB121" s="798"/>
      <c r="AC121" s="798"/>
      <c r="AD121" s="798"/>
      <c r="AE121" s="799"/>
      <c r="AF121" s="800" t="s">
        <v>111</v>
      </c>
      <c r="AG121" s="798"/>
      <c r="AH121" s="798"/>
      <c r="AI121" s="798"/>
      <c r="AJ121" s="799"/>
      <c r="AK121" s="800" t="s">
        <v>111</v>
      </c>
      <c r="AL121" s="798"/>
      <c r="AM121" s="798"/>
      <c r="AN121" s="798"/>
      <c r="AO121" s="799"/>
      <c r="AP121" s="845" t="s">
        <v>111</v>
      </c>
      <c r="AQ121" s="846"/>
      <c r="AR121" s="846"/>
      <c r="AS121" s="846"/>
      <c r="AT121" s="847"/>
      <c r="AU121" s="907"/>
      <c r="AV121" s="908"/>
      <c r="AW121" s="908"/>
      <c r="AX121" s="908"/>
      <c r="AY121" s="909"/>
      <c r="AZ121" s="833" t="s">
        <v>436</v>
      </c>
      <c r="BA121" s="768"/>
      <c r="BB121" s="768"/>
      <c r="BC121" s="768"/>
      <c r="BD121" s="768"/>
      <c r="BE121" s="768"/>
      <c r="BF121" s="768"/>
      <c r="BG121" s="768"/>
      <c r="BH121" s="768"/>
      <c r="BI121" s="768"/>
      <c r="BJ121" s="768"/>
      <c r="BK121" s="768"/>
      <c r="BL121" s="768"/>
      <c r="BM121" s="768"/>
      <c r="BN121" s="768"/>
      <c r="BO121" s="768"/>
      <c r="BP121" s="769"/>
      <c r="BQ121" s="834" t="s">
        <v>111</v>
      </c>
      <c r="BR121" s="835"/>
      <c r="BS121" s="835"/>
      <c r="BT121" s="835"/>
      <c r="BU121" s="835"/>
      <c r="BV121" s="835" t="s">
        <v>111</v>
      </c>
      <c r="BW121" s="835"/>
      <c r="BX121" s="835"/>
      <c r="BY121" s="835"/>
      <c r="BZ121" s="835"/>
      <c r="CA121" s="835" t="s">
        <v>111</v>
      </c>
      <c r="CB121" s="835"/>
      <c r="CC121" s="835"/>
      <c r="CD121" s="835"/>
      <c r="CE121" s="835"/>
      <c r="CF121" s="896" t="s">
        <v>111</v>
      </c>
      <c r="CG121" s="897"/>
      <c r="CH121" s="897"/>
      <c r="CI121" s="897"/>
      <c r="CJ121" s="897"/>
      <c r="CK121" s="890"/>
      <c r="CL121" s="876"/>
      <c r="CM121" s="876"/>
      <c r="CN121" s="876"/>
      <c r="CO121" s="877"/>
      <c r="CP121" s="856" t="s">
        <v>384</v>
      </c>
      <c r="CQ121" s="857"/>
      <c r="CR121" s="857"/>
      <c r="CS121" s="857"/>
      <c r="CT121" s="857"/>
      <c r="CU121" s="857"/>
      <c r="CV121" s="857"/>
      <c r="CW121" s="857"/>
      <c r="CX121" s="857"/>
      <c r="CY121" s="857"/>
      <c r="CZ121" s="857"/>
      <c r="DA121" s="857"/>
      <c r="DB121" s="857"/>
      <c r="DC121" s="857"/>
      <c r="DD121" s="857"/>
      <c r="DE121" s="857"/>
      <c r="DF121" s="858"/>
      <c r="DG121" s="834" t="s">
        <v>111</v>
      </c>
      <c r="DH121" s="835"/>
      <c r="DI121" s="835"/>
      <c r="DJ121" s="835"/>
      <c r="DK121" s="835"/>
      <c r="DL121" s="835">
        <v>16000</v>
      </c>
      <c r="DM121" s="835"/>
      <c r="DN121" s="835"/>
      <c r="DO121" s="835"/>
      <c r="DP121" s="835"/>
      <c r="DQ121" s="835">
        <v>25450</v>
      </c>
      <c r="DR121" s="835"/>
      <c r="DS121" s="835"/>
      <c r="DT121" s="835"/>
      <c r="DU121" s="835"/>
      <c r="DV121" s="812">
        <v>1.1000000000000001</v>
      </c>
      <c r="DW121" s="812"/>
      <c r="DX121" s="812"/>
      <c r="DY121" s="812"/>
      <c r="DZ121" s="813"/>
    </row>
    <row r="122" spans="1:130" s="199" customFormat="1" ht="26.25" customHeight="1" x14ac:dyDescent="0.15">
      <c r="A122" s="838"/>
      <c r="B122" s="839"/>
      <c r="C122" s="842" t="s">
        <v>418</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111</v>
      </c>
      <c r="AB122" s="798"/>
      <c r="AC122" s="798"/>
      <c r="AD122" s="798"/>
      <c r="AE122" s="799"/>
      <c r="AF122" s="800" t="s">
        <v>111</v>
      </c>
      <c r="AG122" s="798"/>
      <c r="AH122" s="798"/>
      <c r="AI122" s="798"/>
      <c r="AJ122" s="799"/>
      <c r="AK122" s="800" t="s">
        <v>111</v>
      </c>
      <c r="AL122" s="798"/>
      <c r="AM122" s="798"/>
      <c r="AN122" s="798"/>
      <c r="AO122" s="799"/>
      <c r="AP122" s="845" t="s">
        <v>111</v>
      </c>
      <c r="AQ122" s="846"/>
      <c r="AR122" s="846"/>
      <c r="AS122" s="846"/>
      <c r="AT122" s="847"/>
      <c r="AU122" s="907"/>
      <c r="AV122" s="908"/>
      <c r="AW122" s="908"/>
      <c r="AX122" s="908"/>
      <c r="AY122" s="909"/>
      <c r="AZ122" s="900" t="s">
        <v>437</v>
      </c>
      <c r="BA122" s="901"/>
      <c r="BB122" s="901"/>
      <c r="BC122" s="901"/>
      <c r="BD122" s="901"/>
      <c r="BE122" s="901"/>
      <c r="BF122" s="901"/>
      <c r="BG122" s="901"/>
      <c r="BH122" s="901"/>
      <c r="BI122" s="901"/>
      <c r="BJ122" s="901"/>
      <c r="BK122" s="901"/>
      <c r="BL122" s="901"/>
      <c r="BM122" s="901"/>
      <c r="BN122" s="901"/>
      <c r="BO122" s="901"/>
      <c r="BP122" s="902"/>
      <c r="BQ122" s="903">
        <v>4236028</v>
      </c>
      <c r="BR122" s="866"/>
      <c r="BS122" s="866"/>
      <c r="BT122" s="866"/>
      <c r="BU122" s="866"/>
      <c r="BV122" s="866">
        <v>4204557</v>
      </c>
      <c r="BW122" s="866"/>
      <c r="BX122" s="866"/>
      <c r="BY122" s="866"/>
      <c r="BZ122" s="866"/>
      <c r="CA122" s="866">
        <v>5715326</v>
      </c>
      <c r="CB122" s="866"/>
      <c r="CC122" s="866"/>
      <c r="CD122" s="866"/>
      <c r="CE122" s="866"/>
      <c r="CF122" s="867">
        <v>252.1</v>
      </c>
      <c r="CG122" s="868"/>
      <c r="CH122" s="868"/>
      <c r="CI122" s="868"/>
      <c r="CJ122" s="868"/>
      <c r="CK122" s="890"/>
      <c r="CL122" s="876"/>
      <c r="CM122" s="876"/>
      <c r="CN122" s="876"/>
      <c r="CO122" s="877"/>
      <c r="CP122" s="856" t="s">
        <v>380</v>
      </c>
      <c r="CQ122" s="857"/>
      <c r="CR122" s="857"/>
      <c r="CS122" s="857"/>
      <c r="CT122" s="857"/>
      <c r="CU122" s="857"/>
      <c r="CV122" s="857"/>
      <c r="CW122" s="857"/>
      <c r="CX122" s="857"/>
      <c r="CY122" s="857"/>
      <c r="CZ122" s="857"/>
      <c r="DA122" s="857"/>
      <c r="DB122" s="857"/>
      <c r="DC122" s="857"/>
      <c r="DD122" s="857"/>
      <c r="DE122" s="857"/>
      <c r="DF122" s="858"/>
      <c r="DG122" s="834" t="s">
        <v>111</v>
      </c>
      <c r="DH122" s="835"/>
      <c r="DI122" s="835"/>
      <c r="DJ122" s="835"/>
      <c r="DK122" s="835"/>
      <c r="DL122" s="835" t="s">
        <v>111</v>
      </c>
      <c r="DM122" s="835"/>
      <c r="DN122" s="835"/>
      <c r="DO122" s="835"/>
      <c r="DP122" s="835"/>
      <c r="DQ122" s="835" t="s">
        <v>111</v>
      </c>
      <c r="DR122" s="835"/>
      <c r="DS122" s="835"/>
      <c r="DT122" s="835"/>
      <c r="DU122" s="835"/>
      <c r="DV122" s="812" t="s">
        <v>111</v>
      </c>
      <c r="DW122" s="812"/>
      <c r="DX122" s="812"/>
      <c r="DY122" s="812"/>
      <c r="DZ122" s="813"/>
    </row>
    <row r="123" spans="1:130" s="199" customFormat="1" ht="26.25" customHeight="1" x14ac:dyDescent="0.15">
      <c r="A123" s="838"/>
      <c r="B123" s="839"/>
      <c r="C123" s="842" t="s">
        <v>424</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111</v>
      </c>
      <c r="AB123" s="798"/>
      <c r="AC123" s="798"/>
      <c r="AD123" s="798"/>
      <c r="AE123" s="799"/>
      <c r="AF123" s="800" t="s">
        <v>111</v>
      </c>
      <c r="AG123" s="798"/>
      <c r="AH123" s="798"/>
      <c r="AI123" s="798"/>
      <c r="AJ123" s="799"/>
      <c r="AK123" s="800" t="s">
        <v>111</v>
      </c>
      <c r="AL123" s="798"/>
      <c r="AM123" s="798"/>
      <c r="AN123" s="798"/>
      <c r="AO123" s="799"/>
      <c r="AP123" s="845" t="s">
        <v>111</v>
      </c>
      <c r="AQ123" s="846"/>
      <c r="AR123" s="846"/>
      <c r="AS123" s="846"/>
      <c r="AT123" s="847"/>
      <c r="AU123" s="910"/>
      <c r="AV123" s="911"/>
      <c r="AW123" s="911"/>
      <c r="AX123" s="911"/>
      <c r="AY123" s="911"/>
      <c r="AZ123" s="230" t="s">
        <v>169</v>
      </c>
      <c r="BA123" s="230"/>
      <c r="BB123" s="230"/>
      <c r="BC123" s="230"/>
      <c r="BD123" s="230"/>
      <c r="BE123" s="230"/>
      <c r="BF123" s="230"/>
      <c r="BG123" s="230"/>
      <c r="BH123" s="230"/>
      <c r="BI123" s="230"/>
      <c r="BJ123" s="230"/>
      <c r="BK123" s="230"/>
      <c r="BL123" s="230"/>
      <c r="BM123" s="230"/>
      <c r="BN123" s="230"/>
      <c r="BO123" s="898" t="s">
        <v>438</v>
      </c>
      <c r="BP123" s="899"/>
      <c r="BQ123" s="853">
        <v>6043560</v>
      </c>
      <c r="BR123" s="854"/>
      <c r="BS123" s="854"/>
      <c r="BT123" s="854"/>
      <c r="BU123" s="854"/>
      <c r="BV123" s="854">
        <v>6180755</v>
      </c>
      <c r="BW123" s="854"/>
      <c r="BX123" s="854"/>
      <c r="BY123" s="854"/>
      <c r="BZ123" s="854"/>
      <c r="CA123" s="854">
        <v>7704880</v>
      </c>
      <c r="CB123" s="854"/>
      <c r="CC123" s="854"/>
      <c r="CD123" s="854"/>
      <c r="CE123" s="854"/>
      <c r="CF123" s="764"/>
      <c r="CG123" s="765"/>
      <c r="CH123" s="765"/>
      <c r="CI123" s="765"/>
      <c r="CJ123" s="855"/>
      <c r="CK123" s="890"/>
      <c r="CL123" s="876"/>
      <c r="CM123" s="876"/>
      <c r="CN123" s="876"/>
      <c r="CO123" s="877"/>
      <c r="CP123" s="856" t="s">
        <v>381</v>
      </c>
      <c r="CQ123" s="857"/>
      <c r="CR123" s="857"/>
      <c r="CS123" s="857"/>
      <c r="CT123" s="857"/>
      <c r="CU123" s="857"/>
      <c r="CV123" s="857"/>
      <c r="CW123" s="857"/>
      <c r="CX123" s="857"/>
      <c r="CY123" s="857"/>
      <c r="CZ123" s="857"/>
      <c r="DA123" s="857"/>
      <c r="DB123" s="857"/>
      <c r="DC123" s="857"/>
      <c r="DD123" s="857"/>
      <c r="DE123" s="857"/>
      <c r="DF123" s="858"/>
      <c r="DG123" s="797" t="s">
        <v>111</v>
      </c>
      <c r="DH123" s="798"/>
      <c r="DI123" s="798"/>
      <c r="DJ123" s="798"/>
      <c r="DK123" s="799"/>
      <c r="DL123" s="800" t="s">
        <v>111</v>
      </c>
      <c r="DM123" s="798"/>
      <c r="DN123" s="798"/>
      <c r="DO123" s="798"/>
      <c r="DP123" s="799"/>
      <c r="DQ123" s="800" t="s">
        <v>111</v>
      </c>
      <c r="DR123" s="798"/>
      <c r="DS123" s="798"/>
      <c r="DT123" s="798"/>
      <c r="DU123" s="799"/>
      <c r="DV123" s="845" t="s">
        <v>111</v>
      </c>
      <c r="DW123" s="846"/>
      <c r="DX123" s="846"/>
      <c r="DY123" s="846"/>
      <c r="DZ123" s="847"/>
    </row>
    <row r="124" spans="1:130" s="199" customFormat="1" ht="26.25" customHeight="1" thickBot="1" x14ac:dyDescent="0.2">
      <c r="A124" s="838"/>
      <c r="B124" s="839"/>
      <c r="C124" s="842" t="s">
        <v>427</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111</v>
      </c>
      <c r="AB124" s="798"/>
      <c r="AC124" s="798"/>
      <c r="AD124" s="798"/>
      <c r="AE124" s="799"/>
      <c r="AF124" s="800" t="s">
        <v>111</v>
      </c>
      <c r="AG124" s="798"/>
      <c r="AH124" s="798"/>
      <c r="AI124" s="798"/>
      <c r="AJ124" s="799"/>
      <c r="AK124" s="800" t="s">
        <v>111</v>
      </c>
      <c r="AL124" s="798"/>
      <c r="AM124" s="798"/>
      <c r="AN124" s="798"/>
      <c r="AO124" s="799"/>
      <c r="AP124" s="845" t="s">
        <v>111</v>
      </c>
      <c r="AQ124" s="846"/>
      <c r="AR124" s="846"/>
      <c r="AS124" s="846"/>
      <c r="AT124" s="847"/>
      <c r="AU124" s="848" t="s">
        <v>439</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62.2</v>
      </c>
      <c r="BR124" s="852"/>
      <c r="BS124" s="852"/>
      <c r="BT124" s="852"/>
      <c r="BU124" s="852"/>
      <c r="BV124" s="852">
        <v>54.1</v>
      </c>
      <c r="BW124" s="852"/>
      <c r="BX124" s="852"/>
      <c r="BY124" s="852"/>
      <c r="BZ124" s="852"/>
      <c r="CA124" s="852">
        <v>50.5</v>
      </c>
      <c r="CB124" s="852"/>
      <c r="CC124" s="852"/>
      <c r="CD124" s="852"/>
      <c r="CE124" s="852"/>
      <c r="CF124" s="742"/>
      <c r="CG124" s="743"/>
      <c r="CH124" s="743"/>
      <c r="CI124" s="743"/>
      <c r="CJ124" s="883"/>
      <c r="CK124" s="891"/>
      <c r="CL124" s="891"/>
      <c r="CM124" s="891"/>
      <c r="CN124" s="891"/>
      <c r="CO124" s="892"/>
      <c r="CP124" s="856" t="s">
        <v>440</v>
      </c>
      <c r="CQ124" s="857"/>
      <c r="CR124" s="857"/>
      <c r="CS124" s="857"/>
      <c r="CT124" s="857"/>
      <c r="CU124" s="857"/>
      <c r="CV124" s="857"/>
      <c r="CW124" s="857"/>
      <c r="CX124" s="857"/>
      <c r="CY124" s="857"/>
      <c r="CZ124" s="857"/>
      <c r="DA124" s="857"/>
      <c r="DB124" s="857"/>
      <c r="DC124" s="857"/>
      <c r="DD124" s="857"/>
      <c r="DE124" s="857"/>
      <c r="DF124" s="858"/>
      <c r="DG124" s="780" t="s">
        <v>111</v>
      </c>
      <c r="DH124" s="781"/>
      <c r="DI124" s="781"/>
      <c r="DJ124" s="781"/>
      <c r="DK124" s="782"/>
      <c r="DL124" s="783" t="s">
        <v>111</v>
      </c>
      <c r="DM124" s="781"/>
      <c r="DN124" s="781"/>
      <c r="DO124" s="781"/>
      <c r="DP124" s="782"/>
      <c r="DQ124" s="783" t="s">
        <v>111</v>
      </c>
      <c r="DR124" s="781"/>
      <c r="DS124" s="781"/>
      <c r="DT124" s="781"/>
      <c r="DU124" s="782"/>
      <c r="DV124" s="869" t="s">
        <v>111</v>
      </c>
      <c r="DW124" s="870"/>
      <c r="DX124" s="870"/>
      <c r="DY124" s="870"/>
      <c r="DZ124" s="871"/>
    </row>
    <row r="125" spans="1:130" s="199" customFormat="1" ht="26.25" customHeight="1" x14ac:dyDescent="0.15">
      <c r="A125" s="838"/>
      <c r="B125" s="839"/>
      <c r="C125" s="842" t="s">
        <v>429</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111</v>
      </c>
      <c r="AB125" s="798"/>
      <c r="AC125" s="798"/>
      <c r="AD125" s="798"/>
      <c r="AE125" s="799"/>
      <c r="AF125" s="800" t="s">
        <v>111</v>
      </c>
      <c r="AG125" s="798"/>
      <c r="AH125" s="798"/>
      <c r="AI125" s="798"/>
      <c r="AJ125" s="799"/>
      <c r="AK125" s="800" t="s">
        <v>111</v>
      </c>
      <c r="AL125" s="798"/>
      <c r="AM125" s="798"/>
      <c r="AN125" s="798"/>
      <c r="AO125" s="799"/>
      <c r="AP125" s="845" t="s">
        <v>111</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441</v>
      </c>
      <c r="CL125" s="873"/>
      <c r="CM125" s="873"/>
      <c r="CN125" s="873"/>
      <c r="CO125" s="874"/>
      <c r="CP125" s="881" t="s">
        <v>442</v>
      </c>
      <c r="CQ125" s="826"/>
      <c r="CR125" s="826"/>
      <c r="CS125" s="826"/>
      <c r="CT125" s="826"/>
      <c r="CU125" s="826"/>
      <c r="CV125" s="826"/>
      <c r="CW125" s="826"/>
      <c r="CX125" s="826"/>
      <c r="CY125" s="826"/>
      <c r="CZ125" s="826"/>
      <c r="DA125" s="826"/>
      <c r="DB125" s="826"/>
      <c r="DC125" s="826"/>
      <c r="DD125" s="826"/>
      <c r="DE125" s="826"/>
      <c r="DF125" s="827"/>
      <c r="DG125" s="882" t="s">
        <v>111</v>
      </c>
      <c r="DH125" s="863"/>
      <c r="DI125" s="863"/>
      <c r="DJ125" s="863"/>
      <c r="DK125" s="863"/>
      <c r="DL125" s="863" t="s">
        <v>111</v>
      </c>
      <c r="DM125" s="863"/>
      <c r="DN125" s="863"/>
      <c r="DO125" s="863"/>
      <c r="DP125" s="863"/>
      <c r="DQ125" s="863" t="s">
        <v>111</v>
      </c>
      <c r="DR125" s="863"/>
      <c r="DS125" s="863"/>
      <c r="DT125" s="863"/>
      <c r="DU125" s="863"/>
      <c r="DV125" s="864" t="s">
        <v>111</v>
      </c>
      <c r="DW125" s="864"/>
      <c r="DX125" s="864"/>
      <c r="DY125" s="864"/>
      <c r="DZ125" s="865"/>
    </row>
    <row r="126" spans="1:130" s="199" customFormat="1" ht="26.25" customHeight="1" thickBot="1" x14ac:dyDescent="0.2">
      <c r="A126" s="838"/>
      <c r="B126" s="839"/>
      <c r="C126" s="842" t="s">
        <v>431</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t="s">
        <v>111</v>
      </c>
      <c r="AB126" s="798"/>
      <c r="AC126" s="798"/>
      <c r="AD126" s="798"/>
      <c r="AE126" s="799"/>
      <c r="AF126" s="800" t="s">
        <v>111</v>
      </c>
      <c r="AG126" s="798"/>
      <c r="AH126" s="798"/>
      <c r="AI126" s="798"/>
      <c r="AJ126" s="799"/>
      <c r="AK126" s="800" t="s">
        <v>111</v>
      </c>
      <c r="AL126" s="798"/>
      <c r="AM126" s="798"/>
      <c r="AN126" s="798"/>
      <c r="AO126" s="799"/>
      <c r="AP126" s="845" t="s">
        <v>111</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443</v>
      </c>
      <c r="CQ126" s="768"/>
      <c r="CR126" s="768"/>
      <c r="CS126" s="768"/>
      <c r="CT126" s="768"/>
      <c r="CU126" s="768"/>
      <c r="CV126" s="768"/>
      <c r="CW126" s="768"/>
      <c r="CX126" s="768"/>
      <c r="CY126" s="768"/>
      <c r="CZ126" s="768"/>
      <c r="DA126" s="768"/>
      <c r="DB126" s="768"/>
      <c r="DC126" s="768"/>
      <c r="DD126" s="768"/>
      <c r="DE126" s="768"/>
      <c r="DF126" s="769"/>
      <c r="DG126" s="834" t="s">
        <v>111</v>
      </c>
      <c r="DH126" s="835"/>
      <c r="DI126" s="835"/>
      <c r="DJ126" s="835"/>
      <c r="DK126" s="835"/>
      <c r="DL126" s="835" t="s">
        <v>111</v>
      </c>
      <c r="DM126" s="835"/>
      <c r="DN126" s="835"/>
      <c r="DO126" s="835"/>
      <c r="DP126" s="835"/>
      <c r="DQ126" s="835" t="s">
        <v>111</v>
      </c>
      <c r="DR126" s="835"/>
      <c r="DS126" s="835"/>
      <c r="DT126" s="835"/>
      <c r="DU126" s="835"/>
      <c r="DV126" s="812" t="s">
        <v>111</v>
      </c>
      <c r="DW126" s="812"/>
      <c r="DX126" s="812"/>
      <c r="DY126" s="812"/>
      <c r="DZ126" s="813"/>
    </row>
    <row r="127" spans="1:130" s="199" customFormat="1" ht="26.25" customHeight="1" x14ac:dyDescent="0.15">
      <c r="A127" s="840"/>
      <c r="B127" s="841"/>
      <c r="C127" s="859" t="s">
        <v>444</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v>76</v>
      </c>
      <c r="AB127" s="798"/>
      <c r="AC127" s="798"/>
      <c r="AD127" s="798"/>
      <c r="AE127" s="799"/>
      <c r="AF127" s="800">
        <v>28</v>
      </c>
      <c r="AG127" s="798"/>
      <c r="AH127" s="798"/>
      <c r="AI127" s="798"/>
      <c r="AJ127" s="799"/>
      <c r="AK127" s="800">
        <v>23</v>
      </c>
      <c r="AL127" s="798"/>
      <c r="AM127" s="798"/>
      <c r="AN127" s="798"/>
      <c r="AO127" s="799"/>
      <c r="AP127" s="845">
        <v>0</v>
      </c>
      <c r="AQ127" s="846"/>
      <c r="AR127" s="846"/>
      <c r="AS127" s="846"/>
      <c r="AT127" s="847"/>
      <c r="AU127" s="235"/>
      <c r="AV127" s="235"/>
      <c r="AW127" s="235"/>
      <c r="AX127" s="862" t="s">
        <v>445</v>
      </c>
      <c r="AY127" s="830"/>
      <c r="AZ127" s="830"/>
      <c r="BA127" s="830"/>
      <c r="BB127" s="830"/>
      <c r="BC127" s="830"/>
      <c r="BD127" s="830"/>
      <c r="BE127" s="831"/>
      <c r="BF127" s="829" t="s">
        <v>446</v>
      </c>
      <c r="BG127" s="830"/>
      <c r="BH127" s="830"/>
      <c r="BI127" s="830"/>
      <c r="BJ127" s="830"/>
      <c r="BK127" s="830"/>
      <c r="BL127" s="831"/>
      <c r="BM127" s="829" t="s">
        <v>447</v>
      </c>
      <c r="BN127" s="830"/>
      <c r="BO127" s="830"/>
      <c r="BP127" s="830"/>
      <c r="BQ127" s="830"/>
      <c r="BR127" s="830"/>
      <c r="BS127" s="831"/>
      <c r="BT127" s="829" t="s">
        <v>448</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449</v>
      </c>
      <c r="CQ127" s="768"/>
      <c r="CR127" s="768"/>
      <c r="CS127" s="768"/>
      <c r="CT127" s="768"/>
      <c r="CU127" s="768"/>
      <c r="CV127" s="768"/>
      <c r="CW127" s="768"/>
      <c r="CX127" s="768"/>
      <c r="CY127" s="768"/>
      <c r="CZ127" s="768"/>
      <c r="DA127" s="768"/>
      <c r="DB127" s="768"/>
      <c r="DC127" s="768"/>
      <c r="DD127" s="768"/>
      <c r="DE127" s="768"/>
      <c r="DF127" s="769"/>
      <c r="DG127" s="834" t="s">
        <v>111</v>
      </c>
      <c r="DH127" s="835"/>
      <c r="DI127" s="835"/>
      <c r="DJ127" s="835"/>
      <c r="DK127" s="835"/>
      <c r="DL127" s="835" t="s">
        <v>111</v>
      </c>
      <c r="DM127" s="835"/>
      <c r="DN127" s="835"/>
      <c r="DO127" s="835"/>
      <c r="DP127" s="835"/>
      <c r="DQ127" s="835" t="s">
        <v>111</v>
      </c>
      <c r="DR127" s="835"/>
      <c r="DS127" s="835"/>
      <c r="DT127" s="835"/>
      <c r="DU127" s="835"/>
      <c r="DV127" s="812" t="s">
        <v>111</v>
      </c>
      <c r="DW127" s="812"/>
      <c r="DX127" s="812"/>
      <c r="DY127" s="812"/>
      <c r="DZ127" s="813"/>
    </row>
    <row r="128" spans="1:130" s="199" customFormat="1" ht="26.25" customHeight="1" thickBot="1" x14ac:dyDescent="0.2">
      <c r="A128" s="814" t="s">
        <v>450</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451</v>
      </c>
      <c r="X128" s="816"/>
      <c r="Y128" s="816"/>
      <c r="Z128" s="817"/>
      <c r="AA128" s="818" t="s">
        <v>111</v>
      </c>
      <c r="AB128" s="819"/>
      <c r="AC128" s="819"/>
      <c r="AD128" s="819"/>
      <c r="AE128" s="820"/>
      <c r="AF128" s="821" t="s">
        <v>111</v>
      </c>
      <c r="AG128" s="819"/>
      <c r="AH128" s="819"/>
      <c r="AI128" s="819"/>
      <c r="AJ128" s="820"/>
      <c r="AK128" s="821" t="s">
        <v>111</v>
      </c>
      <c r="AL128" s="819"/>
      <c r="AM128" s="819"/>
      <c r="AN128" s="819"/>
      <c r="AO128" s="820"/>
      <c r="AP128" s="822"/>
      <c r="AQ128" s="823"/>
      <c r="AR128" s="823"/>
      <c r="AS128" s="823"/>
      <c r="AT128" s="824"/>
      <c r="AU128" s="235"/>
      <c r="AV128" s="235"/>
      <c r="AW128" s="235"/>
      <c r="AX128" s="825" t="s">
        <v>452</v>
      </c>
      <c r="AY128" s="826"/>
      <c r="AZ128" s="826"/>
      <c r="BA128" s="826"/>
      <c r="BB128" s="826"/>
      <c r="BC128" s="826"/>
      <c r="BD128" s="826"/>
      <c r="BE128" s="827"/>
      <c r="BF128" s="804" t="s">
        <v>111</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453</v>
      </c>
      <c r="CQ128" s="746"/>
      <c r="CR128" s="746"/>
      <c r="CS128" s="746"/>
      <c r="CT128" s="746"/>
      <c r="CU128" s="746"/>
      <c r="CV128" s="746"/>
      <c r="CW128" s="746"/>
      <c r="CX128" s="746"/>
      <c r="CY128" s="746"/>
      <c r="CZ128" s="746"/>
      <c r="DA128" s="746"/>
      <c r="DB128" s="746"/>
      <c r="DC128" s="746"/>
      <c r="DD128" s="746"/>
      <c r="DE128" s="746"/>
      <c r="DF128" s="747"/>
      <c r="DG128" s="808" t="s">
        <v>111</v>
      </c>
      <c r="DH128" s="809"/>
      <c r="DI128" s="809"/>
      <c r="DJ128" s="809"/>
      <c r="DK128" s="809"/>
      <c r="DL128" s="809" t="s">
        <v>111</v>
      </c>
      <c r="DM128" s="809"/>
      <c r="DN128" s="809"/>
      <c r="DO128" s="809"/>
      <c r="DP128" s="809"/>
      <c r="DQ128" s="809" t="s">
        <v>111</v>
      </c>
      <c r="DR128" s="809"/>
      <c r="DS128" s="809"/>
      <c r="DT128" s="809"/>
      <c r="DU128" s="809"/>
      <c r="DV128" s="810" t="s">
        <v>111</v>
      </c>
      <c r="DW128" s="810"/>
      <c r="DX128" s="810"/>
      <c r="DY128" s="810"/>
      <c r="DZ128" s="811"/>
    </row>
    <row r="129" spans="1:131" s="199" customFormat="1" ht="26.25" customHeight="1" x14ac:dyDescent="0.15">
      <c r="A129" s="792" t="s">
        <v>91</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454</v>
      </c>
      <c r="X129" s="795"/>
      <c r="Y129" s="795"/>
      <c r="Z129" s="796"/>
      <c r="AA129" s="797">
        <v>2473288</v>
      </c>
      <c r="AB129" s="798"/>
      <c r="AC129" s="798"/>
      <c r="AD129" s="798"/>
      <c r="AE129" s="799"/>
      <c r="AF129" s="800">
        <v>2532145</v>
      </c>
      <c r="AG129" s="798"/>
      <c r="AH129" s="798"/>
      <c r="AI129" s="798"/>
      <c r="AJ129" s="799"/>
      <c r="AK129" s="800">
        <v>2562458</v>
      </c>
      <c r="AL129" s="798"/>
      <c r="AM129" s="798"/>
      <c r="AN129" s="798"/>
      <c r="AO129" s="799"/>
      <c r="AP129" s="801"/>
      <c r="AQ129" s="802"/>
      <c r="AR129" s="802"/>
      <c r="AS129" s="802"/>
      <c r="AT129" s="803"/>
      <c r="AU129" s="237"/>
      <c r="AV129" s="237"/>
      <c r="AW129" s="237"/>
      <c r="AX129" s="767" t="s">
        <v>455</v>
      </c>
      <c r="AY129" s="768"/>
      <c r="AZ129" s="768"/>
      <c r="BA129" s="768"/>
      <c r="BB129" s="768"/>
      <c r="BC129" s="768"/>
      <c r="BD129" s="768"/>
      <c r="BE129" s="769"/>
      <c r="BF129" s="787" t="s">
        <v>111</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456</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457</v>
      </c>
      <c r="X130" s="795"/>
      <c r="Y130" s="795"/>
      <c r="Z130" s="796"/>
      <c r="AA130" s="797">
        <v>270882</v>
      </c>
      <c r="AB130" s="798"/>
      <c r="AC130" s="798"/>
      <c r="AD130" s="798"/>
      <c r="AE130" s="799"/>
      <c r="AF130" s="800">
        <v>274315</v>
      </c>
      <c r="AG130" s="798"/>
      <c r="AH130" s="798"/>
      <c r="AI130" s="798"/>
      <c r="AJ130" s="799"/>
      <c r="AK130" s="800">
        <v>295354</v>
      </c>
      <c r="AL130" s="798"/>
      <c r="AM130" s="798"/>
      <c r="AN130" s="798"/>
      <c r="AO130" s="799"/>
      <c r="AP130" s="801"/>
      <c r="AQ130" s="802"/>
      <c r="AR130" s="802"/>
      <c r="AS130" s="802"/>
      <c r="AT130" s="803"/>
      <c r="AU130" s="237"/>
      <c r="AV130" s="237"/>
      <c r="AW130" s="237"/>
      <c r="AX130" s="767" t="s">
        <v>458</v>
      </c>
      <c r="AY130" s="768"/>
      <c r="AZ130" s="768"/>
      <c r="BA130" s="768"/>
      <c r="BB130" s="768"/>
      <c r="BC130" s="768"/>
      <c r="BD130" s="768"/>
      <c r="BE130" s="769"/>
      <c r="BF130" s="770">
        <v>5.7</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459</v>
      </c>
      <c r="X131" s="778"/>
      <c r="Y131" s="778"/>
      <c r="Z131" s="779"/>
      <c r="AA131" s="780">
        <v>2202406</v>
      </c>
      <c r="AB131" s="781"/>
      <c r="AC131" s="781"/>
      <c r="AD131" s="781"/>
      <c r="AE131" s="782"/>
      <c r="AF131" s="783">
        <v>2257830</v>
      </c>
      <c r="AG131" s="781"/>
      <c r="AH131" s="781"/>
      <c r="AI131" s="781"/>
      <c r="AJ131" s="782"/>
      <c r="AK131" s="783">
        <v>2267104</v>
      </c>
      <c r="AL131" s="781"/>
      <c r="AM131" s="781"/>
      <c r="AN131" s="781"/>
      <c r="AO131" s="782"/>
      <c r="AP131" s="784"/>
      <c r="AQ131" s="785"/>
      <c r="AR131" s="785"/>
      <c r="AS131" s="785"/>
      <c r="AT131" s="786"/>
      <c r="AU131" s="237"/>
      <c r="AV131" s="237"/>
      <c r="AW131" s="237"/>
      <c r="AX131" s="745" t="s">
        <v>460</v>
      </c>
      <c r="AY131" s="746"/>
      <c r="AZ131" s="746"/>
      <c r="BA131" s="746"/>
      <c r="BB131" s="746"/>
      <c r="BC131" s="746"/>
      <c r="BD131" s="746"/>
      <c r="BE131" s="747"/>
      <c r="BF131" s="748">
        <v>50.5</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461</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462</v>
      </c>
      <c r="W132" s="758"/>
      <c r="X132" s="758"/>
      <c r="Y132" s="758"/>
      <c r="Z132" s="759"/>
      <c r="AA132" s="760">
        <v>4.8857930830000003</v>
      </c>
      <c r="AB132" s="761"/>
      <c r="AC132" s="761"/>
      <c r="AD132" s="761"/>
      <c r="AE132" s="762"/>
      <c r="AF132" s="763">
        <v>5.8333886960000001</v>
      </c>
      <c r="AG132" s="761"/>
      <c r="AH132" s="761"/>
      <c r="AI132" s="761"/>
      <c r="AJ132" s="762"/>
      <c r="AK132" s="763">
        <v>6.5561615169999996</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463</v>
      </c>
      <c r="W133" s="737"/>
      <c r="X133" s="737"/>
      <c r="Y133" s="737"/>
      <c r="Z133" s="738"/>
      <c r="AA133" s="739">
        <v>4.5</v>
      </c>
      <c r="AB133" s="740"/>
      <c r="AC133" s="740"/>
      <c r="AD133" s="740"/>
      <c r="AE133" s="741"/>
      <c r="AF133" s="739">
        <v>5.0999999999999996</v>
      </c>
      <c r="AG133" s="740"/>
      <c r="AH133" s="740"/>
      <c r="AI133" s="740"/>
      <c r="AJ133" s="741"/>
      <c r="AK133" s="739">
        <v>5.7</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464</v>
      </c>
      <c r="B5" s="248"/>
      <c r="C5" s="248"/>
      <c r="D5" s="248"/>
      <c r="E5" s="248"/>
      <c r="F5" s="248"/>
      <c r="G5" s="248"/>
      <c r="H5" s="248"/>
      <c r="I5" s="248"/>
      <c r="J5" s="248"/>
      <c r="K5" s="248"/>
      <c r="L5" s="248"/>
      <c r="M5" s="248"/>
      <c r="N5" s="248"/>
      <c r="O5" s="249"/>
    </row>
    <row r="6" spans="1:16" x14ac:dyDescent="0.15">
      <c r="A6" s="250"/>
      <c r="B6" s="246"/>
      <c r="C6" s="246"/>
      <c r="D6" s="246"/>
      <c r="E6" s="246"/>
      <c r="F6" s="246"/>
      <c r="G6" s="251" t="s">
        <v>465</v>
      </c>
      <c r="H6" s="251"/>
      <c r="I6" s="251"/>
      <c r="J6" s="251"/>
      <c r="K6" s="246"/>
      <c r="L6" s="246"/>
      <c r="M6" s="246"/>
      <c r="N6" s="246"/>
    </row>
    <row r="7" spans="1:16" x14ac:dyDescent="0.15">
      <c r="A7" s="250"/>
      <c r="B7" s="246"/>
      <c r="C7" s="246"/>
      <c r="D7" s="246"/>
      <c r="E7" s="246"/>
      <c r="F7" s="246"/>
      <c r="G7" s="253"/>
      <c r="H7" s="254"/>
      <c r="I7" s="254"/>
      <c r="J7" s="255"/>
      <c r="K7" s="1155" t="s">
        <v>466</v>
      </c>
      <c r="L7" s="256"/>
      <c r="M7" s="257" t="s">
        <v>467</v>
      </c>
      <c r="N7" s="258"/>
    </row>
    <row r="8" spans="1:16" x14ac:dyDescent="0.15">
      <c r="A8" s="250"/>
      <c r="B8" s="246"/>
      <c r="C8" s="246"/>
      <c r="D8" s="246"/>
      <c r="E8" s="246"/>
      <c r="F8" s="246"/>
      <c r="G8" s="259"/>
      <c r="H8" s="260"/>
      <c r="I8" s="260"/>
      <c r="J8" s="261"/>
      <c r="K8" s="1156"/>
      <c r="L8" s="262" t="s">
        <v>468</v>
      </c>
      <c r="M8" s="263" t="s">
        <v>469</v>
      </c>
      <c r="N8" s="264" t="s">
        <v>470</v>
      </c>
    </row>
    <row r="9" spans="1:16" x14ac:dyDescent="0.15">
      <c r="A9" s="250"/>
      <c r="B9" s="246"/>
      <c r="C9" s="246"/>
      <c r="D9" s="246"/>
      <c r="E9" s="246"/>
      <c r="F9" s="246"/>
      <c r="G9" s="1169" t="s">
        <v>471</v>
      </c>
      <c r="H9" s="1170"/>
      <c r="I9" s="1170"/>
      <c r="J9" s="1171"/>
      <c r="K9" s="265">
        <v>668914</v>
      </c>
      <c r="L9" s="266">
        <v>73298</v>
      </c>
      <c r="M9" s="267">
        <v>115876</v>
      </c>
      <c r="N9" s="268">
        <v>-36.700000000000003</v>
      </c>
    </row>
    <row r="10" spans="1:16" x14ac:dyDescent="0.15">
      <c r="A10" s="250"/>
      <c r="B10" s="246"/>
      <c r="C10" s="246"/>
      <c r="D10" s="246"/>
      <c r="E10" s="246"/>
      <c r="F10" s="246"/>
      <c r="G10" s="1169" t="s">
        <v>472</v>
      </c>
      <c r="H10" s="1170"/>
      <c r="I10" s="1170"/>
      <c r="J10" s="1171"/>
      <c r="K10" s="269">
        <v>10692</v>
      </c>
      <c r="L10" s="270">
        <v>1172</v>
      </c>
      <c r="M10" s="271">
        <v>10922</v>
      </c>
      <c r="N10" s="272">
        <v>-89.3</v>
      </c>
    </row>
    <row r="11" spans="1:16" ht="13.5" customHeight="1" x14ac:dyDescent="0.15">
      <c r="A11" s="250"/>
      <c r="B11" s="246"/>
      <c r="C11" s="246"/>
      <c r="D11" s="246"/>
      <c r="E11" s="246"/>
      <c r="F11" s="246"/>
      <c r="G11" s="1169" t="s">
        <v>473</v>
      </c>
      <c r="H11" s="1170"/>
      <c r="I11" s="1170"/>
      <c r="J11" s="1171"/>
      <c r="K11" s="269">
        <v>126554</v>
      </c>
      <c r="L11" s="270">
        <v>13867</v>
      </c>
      <c r="M11" s="271">
        <v>18462</v>
      </c>
      <c r="N11" s="272">
        <v>-24.9</v>
      </c>
    </row>
    <row r="12" spans="1:16" ht="13.5" customHeight="1" x14ac:dyDescent="0.15">
      <c r="A12" s="250"/>
      <c r="B12" s="246"/>
      <c r="C12" s="246"/>
      <c r="D12" s="246"/>
      <c r="E12" s="246"/>
      <c r="F12" s="246"/>
      <c r="G12" s="1169" t="s">
        <v>474</v>
      </c>
      <c r="H12" s="1170"/>
      <c r="I12" s="1170"/>
      <c r="J12" s="1171"/>
      <c r="K12" s="269" t="s">
        <v>475</v>
      </c>
      <c r="L12" s="270" t="s">
        <v>475</v>
      </c>
      <c r="M12" s="271">
        <v>746</v>
      </c>
      <c r="N12" s="272" t="s">
        <v>475</v>
      </c>
    </row>
    <row r="13" spans="1:16" ht="13.5" customHeight="1" x14ac:dyDescent="0.15">
      <c r="A13" s="250"/>
      <c r="B13" s="246"/>
      <c r="C13" s="246"/>
      <c r="D13" s="246"/>
      <c r="E13" s="246"/>
      <c r="F13" s="246"/>
      <c r="G13" s="1169" t="s">
        <v>476</v>
      </c>
      <c r="H13" s="1170"/>
      <c r="I13" s="1170"/>
      <c r="J13" s="1171"/>
      <c r="K13" s="269" t="s">
        <v>475</v>
      </c>
      <c r="L13" s="270" t="s">
        <v>475</v>
      </c>
      <c r="M13" s="271" t="s">
        <v>475</v>
      </c>
      <c r="N13" s="272" t="s">
        <v>475</v>
      </c>
    </row>
    <row r="14" spans="1:16" ht="13.5" customHeight="1" x14ac:dyDescent="0.15">
      <c r="A14" s="250"/>
      <c r="B14" s="246"/>
      <c r="C14" s="246"/>
      <c r="D14" s="246"/>
      <c r="E14" s="246"/>
      <c r="F14" s="246"/>
      <c r="G14" s="1169" t="s">
        <v>477</v>
      </c>
      <c r="H14" s="1170"/>
      <c r="I14" s="1170"/>
      <c r="J14" s="1171"/>
      <c r="K14" s="269">
        <v>32893</v>
      </c>
      <c r="L14" s="270">
        <v>3604</v>
      </c>
      <c r="M14" s="271">
        <v>5201</v>
      </c>
      <c r="N14" s="272">
        <v>-30.7</v>
      </c>
    </row>
    <row r="15" spans="1:16" ht="13.5" customHeight="1" x14ac:dyDescent="0.15">
      <c r="A15" s="250"/>
      <c r="B15" s="246"/>
      <c r="C15" s="246"/>
      <c r="D15" s="246"/>
      <c r="E15" s="246"/>
      <c r="F15" s="246"/>
      <c r="G15" s="1169" t="s">
        <v>478</v>
      </c>
      <c r="H15" s="1170"/>
      <c r="I15" s="1170"/>
      <c r="J15" s="1171"/>
      <c r="K15" s="269">
        <v>35046</v>
      </c>
      <c r="L15" s="270">
        <v>3840</v>
      </c>
      <c r="M15" s="271">
        <v>2624</v>
      </c>
      <c r="N15" s="272">
        <v>46.3</v>
      </c>
    </row>
    <row r="16" spans="1:16" x14ac:dyDescent="0.15">
      <c r="A16" s="250"/>
      <c r="B16" s="246"/>
      <c r="C16" s="246"/>
      <c r="D16" s="246"/>
      <c r="E16" s="246"/>
      <c r="F16" s="246"/>
      <c r="G16" s="1172" t="s">
        <v>479</v>
      </c>
      <c r="H16" s="1173"/>
      <c r="I16" s="1173"/>
      <c r="J16" s="1174"/>
      <c r="K16" s="270">
        <v>-55421</v>
      </c>
      <c r="L16" s="270">
        <v>-6073</v>
      </c>
      <c r="M16" s="271">
        <v>-12273</v>
      </c>
      <c r="N16" s="272">
        <v>-50.5</v>
      </c>
    </row>
    <row r="17" spans="1:16" x14ac:dyDescent="0.15">
      <c r="A17" s="250"/>
      <c r="B17" s="246"/>
      <c r="C17" s="246"/>
      <c r="D17" s="246"/>
      <c r="E17" s="246"/>
      <c r="F17" s="246"/>
      <c r="G17" s="1172" t="s">
        <v>169</v>
      </c>
      <c r="H17" s="1173"/>
      <c r="I17" s="1173"/>
      <c r="J17" s="1174"/>
      <c r="K17" s="270">
        <v>818678</v>
      </c>
      <c r="L17" s="270">
        <v>89708</v>
      </c>
      <c r="M17" s="271">
        <v>141557</v>
      </c>
      <c r="N17" s="272">
        <v>-36.6</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480</v>
      </c>
      <c r="H19" s="246"/>
      <c r="I19" s="246"/>
      <c r="J19" s="246"/>
      <c r="K19" s="246"/>
      <c r="L19" s="246"/>
      <c r="M19" s="246"/>
      <c r="N19" s="246"/>
    </row>
    <row r="20" spans="1:16" x14ac:dyDescent="0.15">
      <c r="A20" s="250"/>
      <c r="B20" s="246"/>
      <c r="C20" s="246"/>
      <c r="D20" s="246"/>
      <c r="E20" s="246"/>
      <c r="F20" s="246"/>
      <c r="G20" s="274"/>
      <c r="H20" s="275"/>
      <c r="I20" s="275"/>
      <c r="J20" s="276"/>
      <c r="K20" s="277" t="s">
        <v>481</v>
      </c>
      <c r="L20" s="278" t="s">
        <v>482</v>
      </c>
      <c r="M20" s="279" t="s">
        <v>483</v>
      </c>
      <c r="N20" s="280"/>
    </row>
    <row r="21" spans="1:16" s="286" customFormat="1" x14ac:dyDescent="0.15">
      <c r="A21" s="281"/>
      <c r="B21" s="251"/>
      <c r="C21" s="251"/>
      <c r="D21" s="251"/>
      <c r="E21" s="251"/>
      <c r="F21" s="251"/>
      <c r="G21" s="1166" t="s">
        <v>484</v>
      </c>
      <c r="H21" s="1167"/>
      <c r="I21" s="1167"/>
      <c r="J21" s="1168"/>
      <c r="K21" s="282">
        <v>8.2200000000000006</v>
      </c>
      <c r="L21" s="283">
        <v>13.44</v>
      </c>
      <c r="M21" s="284">
        <v>-5.22</v>
      </c>
      <c r="N21" s="251"/>
      <c r="O21" s="285"/>
      <c r="P21" s="281"/>
    </row>
    <row r="22" spans="1:16" s="286" customFormat="1" x14ac:dyDescent="0.15">
      <c r="A22" s="281"/>
      <c r="B22" s="251"/>
      <c r="C22" s="251"/>
      <c r="D22" s="251"/>
      <c r="E22" s="251"/>
      <c r="F22" s="251"/>
      <c r="G22" s="1166" t="s">
        <v>485</v>
      </c>
      <c r="H22" s="1167"/>
      <c r="I22" s="1167"/>
      <c r="J22" s="1168"/>
      <c r="K22" s="287">
        <v>93.2</v>
      </c>
      <c r="L22" s="288">
        <v>94.9</v>
      </c>
      <c r="M22" s="289">
        <v>-1.7</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486</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487</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488</v>
      </c>
      <c r="H29" s="251"/>
      <c r="I29" s="251"/>
      <c r="J29" s="251"/>
      <c r="K29" s="246"/>
      <c r="L29" s="246"/>
      <c r="M29" s="246"/>
      <c r="N29" s="246"/>
      <c r="O29" s="295"/>
    </row>
    <row r="30" spans="1:16" x14ac:dyDescent="0.15">
      <c r="A30" s="250"/>
      <c r="B30" s="246"/>
      <c r="C30" s="246"/>
      <c r="D30" s="246"/>
      <c r="E30" s="246"/>
      <c r="F30" s="246"/>
      <c r="G30" s="253"/>
      <c r="H30" s="254"/>
      <c r="I30" s="254"/>
      <c r="J30" s="255"/>
      <c r="K30" s="1155" t="s">
        <v>466</v>
      </c>
      <c r="L30" s="256"/>
      <c r="M30" s="257" t="s">
        <v>467</v>
      </c>
      <c r="N30" s="258"/>
    </row>
    <row r="31" spans="1:16" x14ac:dyDescent="0.15">
      <c r="A31" s="250"/>
      <c r="B31" s="246"/>
      <c r="C31" s="246"/>
      <c r="D31" s="246"/>
      <c r="E31" s="246"/>
      <c r="F31" s="246"/>
      <c r="G31" s="259"/>
      <c r="H31" s="260"/>
      <c r="I31" s="260"/>
      <c r="J31" s="261"/>
      <c r="K31" s="1156"/>
      <c r="L31" s="262" t="s">
        <v>468</v>
      </c>
      <c r="M31" s="263" t="s">
        <v>469</v>
      </c>
      <c r="N31" s="264" t="s">
        <v>470</v>
      </c>
    </row>
    <row r="32" spans="1:16" ht="27" customHeight="1" x14ac:dyDescent="0.15">
      <c r="A32" s="250"/>
      <c r="B32" s="246"/>
      <c r="C32" s="246"/>
      <c r="D32" s="246"/>
      <c r="E32" s="246"/>
      <c r="F32" s="246"/>
      <c r="G32" s="1157" t="s">
        <v>489</v>
      </c>
      <c r="H32" s="1158"/>
      <c r="I32" s="1158"/>
      <c r="J32" s="1159"/>
      <c r="K32" s="296">
        <v>316042</v>
      </c>
      <c r="L32" s="296">
        <v>34631</v>
      </c>
      <c r="M32" s="297">
        <v>70006</v>
      </c>
      <c r="N32" s="298">
        <v>-50.5</v>
      </c>
    </row>
    <row r="33" spans="1:16" ht="13.5" customHeight="1" x14ac:dyDescent="0.15">
      <c r="A33" s="250"/>
      <c r="B33" s="246"/>
      <c r="C33" s="246"/>
      <c r="D33" s="246"/>
      <c r="E33" s="246"/>
      <c r="F33" s="246"/>
      <c r="G33" s="1157" t="s">
        <v>490</v>
      </c>
      <c r="H33" s="1158"/>
      <c r="I33" s="1158"/>
      <c r="J33" s="1159"/>
      <c r="K33" s="296" t="s">
        <v>475</v>
      </c>
      <c r="L33" s="296" t="s">
        <v>475</v>
      </c>
      <c r="M33" s="297" t="s">
        <v>475</v>
      </c>
      <c r="N33" s="298" t="s">
        <v>475</v>
      </c>
    </row>
    <row r="34" spans="1:16" ht="27" customHeight="1" x14ac:dyDescent="0.15">
      <c r="A34" s="250"/>
      <c r="B34" s="246"/>
      <c r="C34" s="246"/>
      <c r="D34" s="246"/>
      <c r="E34" s="246"/>
      <c r="F34" s="246"/>
      <c r="G34" s="1157" t="s">
        <v>491</v>
      </c>
      <c r="H34" s="1158"/>
      <c r="I34" s="1158"/>
      <c r="J34" s="1159"/>
      <c r="K34" s="296" t="s">
        <v>475</v>
      </c>
      <c r="L34" s="296" t="s">
        <v>475</v>
      </c>
      <c r="M34" s="297">
        <v>1</v>
      </c>
      <c r="N34" s="298" t="s">
        <v>475</v>
      </c>
    </row>
    <row r="35" spans="1:16" ht="27" customHeight="1" x14ac:dyDescent="0.15">
      <c r="A35" s="250"/>
      <c r="B35" s="246"/>
      <c r="C35" s="246"/>
      <c r="D35" s="246"/>
      <c r="E35" s="246"/>
      <c r="F35" s="246"/>
      <c r="G35" s="1157" t="s">
        <v>492</v>
      </c>
      <c r="H35" s="1158"/>
      <c r="I35" s="1158"/>
      <c r="J35" s="1159"/>
      <c r="K35" s="296">
        <v>122948</v>
      </c>
      <c r="L35" s="296">
        <v>13472</v>
      </c>
      <c r="M35" s="297">
        <v>19095</v>
      </c>
      <c r="N35" s="298">
        <v>-29.4</v>
      </c>
    </row>
    <row r="36" spans="1:16" ht="27" customHeight="1" x14ac:dyDescent="0.15">
      <c r="A36" s="250"/>
      <c r="B36" s="246"/>
      <c r="C36" s="246"/>
      <c r="D36" s="246"/>
      <c r="E36" s="246"/>
      <c r="F36" s="246"/>
      <c r="G36" s="1157" t="s">
        <v>493</v>
      </c>
      <c r="H36" s="1158"/>
      <c r="I36" s="1158"/>
      <c r="J36" s="1159"/>
      <c r="K36" s="296">
        <v>4950</v>
      </c>
      <c r="L36" s="296">
        <v>542</v>
      </c>
      <c r="M36" s="297">
        <v>5066</v>
      </c>
      <c r="N36" s="298">
        <v>-89.3</v>
      </c>
    </row>
    <row r="37" spans="1:16" ht="13.5" customHeight="1" x14ac:dyDescent="0.15">
      <c r="A37" s="250"/>
      <c r="B37" s="246"/>
      <c r="C37" s="246"/>
      <c r="D37" s="246"/>
      <c r="E37" s="246"/>
      <c r="F37" s="246"/>
      <c r="G37" s="1157" t="s">
        <v>494</v>
      </c>
      <c r="H37" s="1158"/>
      <c r="I37" s="1158"/>
      <c r="J37" s="1159"/>
      <c r="K37" s="296">
        <v>23</v>
      </c>
      <c r="L37" s="296">
        <v>3</v>
      </c>
      <c r="M37" s="297">
        <v>1361</v>
      </c>
      <c r="N37" s="298">
        <v>-99.8</v>
      </c>
    </row>
    <row r="38" spans="1:16" ht="27" customHeight="1" x14ac:dyDescent="0.15">
      <c r="A38" s="250"/>
      <c r="B38" s="246"/>
      <c r="C38" s="246"/>
      <c r="D38" s="246"/>
      <c r="E38" s="246"/>
      <c r="F38" s="246"/>
      <c r="G38" s="1160" t="s">
        <v>495</v>
      </c>
      <c r="H38" s="1161"/>
      <c r="I38" s="1161"/>
      <c r="J38" s="1162"/>
      <c r="K38" s="299">
        <v>26</v>
      </c>
      <c r="L38" s="299">
        <v>3</v>
      </c>
      <c r="M38" s="300">
        <v>15</v>
      </c>
      <c r="N38" s="301">
        <v>-80</v>
      </c>
      <c r="O38" s="295"/>
    </row>
    <row r="39" spans="1:16" x14ac:dyDescent="0.15">
      <c r="A39" s="250"/>
      <c r="B39" s="246"/>
      <c r="C39" s="246"/>
      <c r="D39" s="246"/>
      <c r="E39" s="246"/>
      <c r="F39" s="246"/>
      <c r="G39" s="1160" t="s">
        <v>496</v>
      </c>
      <c r="H39" s="1161"/>
      <c r="I39" s="1161"/>
      <c r="J39" s="1162"/>
      <c r="K39" s="302" t="s">
        <v>475</v>
      </c>
      <c r="L39" s="302" t="s">
        <v>475</v>
      </c>
      <c r="M39" s="303">
        <v>-2978</v>
      </c>
      <c r="N39" s="304" t="s">
        <v>475</v>
      </c>
      <c r="O39" s="295"/>
    </row>
    <row r="40" spans="1:16" ht="27" customHeight="1" x14ac:dyDescent="0.15">
      <c r="A40" s="250"/>
      <c r="B40" s="246"/>
      <c r="C40" s="246"/>
      <c r="D40" s="246"/>
      <c r="E40" s="246"/>
      <c r="F40" s="246"/>
      <c r="G40" s="1157" t="s">
        <v>497</v>
      </c>
      <c r="H40" s="1158"/>
      <c r="I40" s="1158"/>
      <c r="J40" s="1159"/>
      <c r="K40" s="302">
        <v>-295354</v>
      </c>
      <c r="L40" s="302">
        <v>-32364</v>
      </c>
      <c r="M40" s="303">
        <v>-63538</v>
      </c>
      <c r="N40" s="304">
        <v>-49.1</v>
      </c>
      <c r="O40" s="295"/>
    </row>
    <row r="41" spans="1:16" x14ac:dyDescent="0.15">
      <c r="A41" s="250"/>
      <c r="B41" s="246"/>
      <c r="C41" s="246"/>
      <c r="D41" s="246"/>
      <c r="E41" s="246"/>
      <c r="F41" s="246"/>
      <c r="G41" s="1163" t="s">
        <v>280</v>
      </c>
      <c r="H41" s="1164"/>
      <c r="I41" s="1164"/>
      <c r="J41" s="1165"/>
      <c r="K41" s="296">
        <v>148635</v>
      </c>
      <c r="L41" s="302">
        <v>16287</v>
      </c>
      <c r="M41" s="303">
        <v>29028</v>
      </c>
      <c r="N41" s="304">
        <v>-43.9</v>
      </c>
      <c r="O41" s="295"/>
    </row>
    <row r="42" spans="1:16" x14ac:dyDescent="0.15">
      <c r="A42" s="250"/>
      <c r="B42" s="246"/>
      <c r="C42" s="246"/>
      <c r="D42" s="246"/>
      <c r="E42" s="246"/>
      <c r="F42" s="246"/>
      <c r="G42" s="305" t="s">
        <v>498</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499</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500</v>
      </c>
      <c r="H48" s="310"/>
      <c r="I48" s="310"/>
      <c r="J48" s="310"/>
      <c r="K48" s="310"/>
      <c r="L48" s="310"/>
      <c r="M48" s="311"/>
      <c r="N48" s="310"/>
    </row>
    <row r="49" spans="1:14" ht="13.5" customHeight="1" x14ac:dyDescent="0.15">
      <c r="A49" s="250"/>
      <c r="B49" s="246"/>
      <c r="C49" s="246"/>
      <c r="D49" s="246"/>
      <c r="E49" s="246"/>
      <c r="F49" s="246"/>
      <c r="G49" s="312"/>
      <c r="H49" s="313"/>
      <c r="I49" s="1150" t="s">
        <v>466</v>
      </c>
      <c r="J49" s="1152" t="s">
        <v>501</v>
      </c>
      <c r="K49" s="1153"/>
      <c r="L49" s="1153"/>
      <c r="M49" s="1153"/>
      <c r="N49" s="1154"/>
    </row>
    <row r="50" spans="1:14" x14ac:dyDescent="0.15">
      <c r="A50" s="250"/>
      <c r="B50" s="246"/>
      <c r="C50" s="246"/>
      <c r="D50" s="246"/>
      <c r="E50" s="246"/>
      <c r="F50" s="246"/>
      <c r="G50" s="314"/>
      <c r="H50" s="315"/>
      <c r="I50" s="1151"/>
      <c r="J50" s="316" t="s">
        <v>502</v>
      </c>
      <c r="K50" s="317" t="s">
        <v>503</v>
      </c>
      <c r="L50" s="318" t="s">
        <v>504</v>
      </c>
      <c r="M50" s="319" t="s">
        <v>505</v>
      </c>
      <c r="N50" s="320" t="s">
        <v>506</v>
      </c>
    </row>
    <row r="51" spans="1:14" x14ac:dyDescent="0.15">
      <c r="A51" s="250"/>
      <c r="B51" s="246"/>
      <c r="C51" s="246"/>
      <c r="D51" s="246"/>
      <c r="E51" s="246"/>
      <c r="F51" s="246"/>
      <c r="G51" s="312" t="s">
        <v>507</v>
      </c>
      <c r="H51" s="313"/>
      <c r="I51" s="321">
        <v>1219250</v>
      </c>
      <c r="J51" s="322">
        <v>135789</v>
      </c>
      <c r="K51" s="323">
        <v>41.9</v>
      </c>
      <c r="L51" s="324">
        <v>94828</v>
      </c>
      <c r="M51" s="325">
        <v>3.1</v>
      </c>
      <c r="N51" s="326">
        <v>38.799999999999997</v>
      </c>
    </row>
    <row r="52" spans="1:14" x14ac:dyDescent="0.15">
      <c r="A52" s="250"/>
      <c r="B52" s="246"/>
      <c r="C52" s="246"/>
      <c r="D52" s="246"/>
      <c r="E52" s="246"/>
      <c r="F52" s="246"/>
      <c r="G52" s="327"/>
      <c r="H52" s="328" t="s">
        <v>508</v>
      </c>
      <c r="I52" s="329">
        <v>851612</v>
      </c>
      <c r="J52" s="330">
        <v>94845</v>
      </c>
      <c r="K52" s="331">
        <v>175.7</v>
      </c>
      <c r="L52" s="332">
        <v>55133</v>
      </c>
      <c r="M52" s="333">
        <v>4.9000000000000004</v>
      </c>
      <c r="N52" s="334">
        <v>170.8</v>
      </c>
    </row>
    <row r="53" spans="1:14" x14ac:dyDescent="0.15">
      <c r="A53" s="250"/>
      <c r="B53" s="246"/>
      <c r="C53" s="246"/>
      <c r="D53" s="246"/>
      <c r="E53" s="246"/>
      <c r="F53" s="246"/>
      <c r="G53" s="312" t="s">
        <v>509</v>
      </c>
      <c r="H53" s="313"/>
      <c r="I53" s="321">
        <v>2468396</v>
      </c>
      <c r="J53" s="322">
        <v>272540</v>
      </c>
      <c r="K53" s="323">
        <v>100.7</v>
      </c>
      <c r="L53" s="324">
        <v>119674</v>
      </c>
      <c r="M53" s="325">
        <v>26.2</v>
      </c>
      <c r="N53" s="326">
        <v>74.5</v>
      </c>
    </row>
    <row r="54" spans="1:14" x14ac:dyDescent="0.15">
      <c r="A54" s="250"/>
      <c r="B54" s="246"/>
      <c r="C54" s="246"/>
      <c r="D54" s="246"/>
      <c r="E54" s="246"/>
      <c r="F54" s="246"/>
      <c r="G54" s="327"/>
      <c r="H54" s="328" t="s">
        <v>508</v>
      </c>
      <c r="I54" s="329">
        <v>1462975</v>
      </c>
      <c r="J54" s="330">
        <v>161530</v>
      </c>
      <c r="K54" s="331">
        <v>70.3</v>
      </c>
      <c r="L54" s="332">
        <v>57803</v>
      </c>
      <c r="M54" s="333">
        <v>4.8</v>
      </c>
      <c r="N54" s="334">
        <v>65.5</v>
      </c>
    </row>
    <row r="55" spans="1:14" x14ac:dyDescent="0.15">
      <c r="A55" s="250"/>
      <c r="B55" s="246"/>
      <c r="C55" s="246"/>
      <c r="D55" s="246"/>
      <c r="E55" s="246"/>
      <c r="F55" s="246"/>
      <c r="G55" s="312" t="s">
        <v>510</v>
      </c>
      <c r="H55" s="313"/>
      <c r="I55" s="321">
        <v>617066</v>
      </c>
      <c r="J55" s="322">
        <v>67668</v>
      </c>
      <c r="K55" s="323">
        <v>-75.2</v>
      </c>
      <c r="L55" s="324">
        <v>119685</v>
      </c>
      <c r="M55" s="325">
        <v>0</v>
      </c>
      <c r="N55" s="326">
        <v>-75.2</v>
      </c>
    </row>
    <row r="56" spans="1:14" x14ac:dyDescent="0.15">
      <c r="A56" s="250"/>
      <c r="B56" s="246"/>
      <c r="C56" s="246"/>
      <c r="D56" s="246"/>
      <c r="E56" s="246"/>
      <c r="F56" s="246"/>
      <c r="G56" s="327"/>
      <c r="H56" s="328" t="s">
        <v>508</v>
      </c>
      <c r="I56" s="329">
        <v>250180</v>
      </c>
      <c r="J56" s="330">
        <v>27435</v>
      </c>
      <c r="K56" s="331">
        <v>-83</v>
      </c>
      <c r="L56" s="332">
        <v>68464</v>
      </c>
      <c r="M56" s="333">
        <v>18.399999999999999</v>
      </c>
      <c r="N56" s="334">
        <v>-101.4</v>
      </c>
    </row>
    <row r="57" spans="1:14" x14ac:dyDescent="0.15">
      <c r="A57" s="250"/>
      <c r="B57" s="246"/>
      <c r="C57" s="246"/>
      <c r="D57" s="246"/>
      <c r="E57" s="246"/>
      <c r="F57" s="246"/>
      <c r="G57" s="312" t="s">
        <v>511</v>
      </c>
      <c r="H57" s="313"/>
      <c r="I57" s="321">
        <v>885358</v>
      </c>
      <c r="J57" s="322">
        <v>95953</v>
      </c>
      <c r="K57" s="323">
        <v>41.8</v>
      </c>
      <c r="L57" s="324">
        <v>109920</v>
      </c>
      <c r="M57" s="325">
        <v>-8.1999999999999993</v>
      </c>
      <c r="N57" s="326">
        <v>50</v>
      </c>
    </row>
    <row r="58" spans="1:14" x14ac:dyDescent="0.15">
      <c r="A58" s="250"/>
      <c r="B58" s="246"/>
      <c r="C58" s="246"/>
      <c r="D58" s="246"/>
      <c r="E58" s="246"/>
      <c r="F58" s="246"/>
      <c r="G58" s="327"/>
      <c r="H58" s="328" t="s">
        <v>508</v>
      </c>
      <c r="I58" s="329">
        <v>261417</v>
      </c>
      <c r="J58" s="330">
        <v>28332</v>
      </c>
      <c r="K58" s="331">
        <v>3.3</v>
      </c>
      <c r="L58" s="332">
        <v>62739</v>
      </c>
      <c r="M58" s="333">
        <v>-8.4</v>
      </c>
      <c r="N58" s="334">
        <v>11.7</v>
      </c>
    </row>
    <row r="59" spans="1:14" x14ac:dyDescent="0.15">
      <c r="A59" s="250"/>
      <c r="B59" s="246"/>
      <c r="C59" s="246"/>
      <c r="D59" s="246"/>
      <c r="E59" s="246"/>
      <c r="F59" s="246"/>
      <c r="G59" s="312" t="s">
        <v>512</v>
      </c>
      <c r="H59" s="313"/>
      <c r="I59" s="321">
        <v>275209</v>
      </c>
      <c r="J59" s="322">
        <v>30157</v>
      </c>
      <c r="K59" s="323">
        <v>-68.599999999999994</v>
      </c>
      <c r="L59" s="324">
        <v>119882</v>
      </c>
      <c r="M59" s="325">
        <v>9.1</v>
      </c>
      <c r="N59" s="326">
        <v>-77.7</v>
      </c>
    </row>
    <row r="60" spans="1:14" x14ac:dyDescent="0.15">
      <c r="A60" s="250"/>
      <c r="B60" s="246"/>
      <c r="C60" s="246"/>
      <c r="D60" s="246"/>
      <c r="E60" s="246"/>
      <c r="F60" s="246"/>
      <c r="G60" s="327"/>
      <c r="H60" s="328" t="s">
        <v>508</v>
      </c>
      <c r="I60" s="335">
        <v>133936</v>
      </c>
      <c r="J60" s="330">
        <v>14676</v>
      </c>
      <c r="K60" s="331">
        <v>-48.2</v>
      </c>
      <c r="L60" s="332">
        <v>66481</v>
      </c>
      <c r="M60" s="333">
        <v>6</v>
      </c>
      <c r="N60" s="334">
        <v>-54.2</v>
      </c>
    </row>
    <row r="61" spans="1:14" x14ac:dyDescent="0.15">
      <c r="A61" s="250"/>
      <c r="B61" s="246"/>
      <c r="C61" s="246"/>
      <c r="D61" s="246"/>
      <c r="E61" s="246"/>
      <c r="F61" s="246"/>
      <c r="G61" s="312" t="s">
        <v>513</v>
      </c>
      <c r="H61" s="336"/>
      <c r="I61" s="337">
        <v>1093056</v>
      </c>
      <c r="J61" s="338">
        <v>120421</v>
      </c>
      <c r="K61" s="339">
        <v>8.1</v>
      </c>
      <c r="L61" s="340">
        <v>112798</v>
      </c>
      <c r="M61" s="341">
        <v>6</v>
      </c>
      <c r="N61" s="326">
        <v>2.1</v>
      </c>
    </row>
    <row r="62" spans="1:14" x14ac:dyDescent="0.15">
      <c r="A62" s="250"/>
      <c r="B62" s="246"/>
      <c r="C62" s="246"/>
      <c r="D62" s="246"/>
      <c r="E62" s="246"/>
      <c r="F62" s="246"/>
      <c r="G62" s="327"/>
      <c r="H62" s="328" t="s">
        <v>508</v>
      </c>
      <c r="I62" s="329">
        <v>592024</v>
      </c>
      <c r="J62" s="330">
        <v>65364</v>
      </c>
      <c r="K62" s="331">
        <v>23.6</v>
      </c>
      <c r="L62" s="332">
        <v>62124</v>
      </c>
      <c r="M62" s="333">
        <v>5.0999999999999996</v>
      </c>
      <c r="N62" s="334">
        <v>18.5</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515</v>
      </c>
      <c r="G46" s="8" t="s">
        <v>516</v>
      </c>
      <c r="H46" s="8" t="s">
        <v>517</v>
      </c>
      <c r="I46" s="8" t="s">
        <v>518</v>
      </c>
      <c r="J46" s="9" t="s">
        <v>519</v>
      </c>
    </row>
    <row r="47" spans="2:10" ht="57.75" customHeight="1" x14ac:dyDescent="0.15">
      <c r="B47" s="10"/>
      <c r="C47" s="1175" t="s">
        <v>3</v>
      </c>
      <c r="D47" s="1175"/>
      <c r="E47" s="1176"/>
      <c r="F47" s="11">
        <v>68.12</v>
      </c>
      <c r="G47" s="12">
        <v>46.85</v>
      </c>
      <c r="H47" s="12">
        <v>52.77</v>
      </c>
      <c r="I47" s="12">
        <v>58.41</v>
      </c>
      <c r="J47" s="13">
        <v>59.07</v>
      </c>
    </row>
    <row r="48" spans="2:10" ht="57.75" customHeight="1" x14ac:dyDescent="0.15">
      <c r="B48" s="14"/>
      <c r="C48" s="1177" t="s">
        <v>4</v>
      </c>
      <c r="D48" s="1177"/>
      <c r="E48" s="1178"/>
      <c r="F48" s="15">
        <v>10.1</v>
      </c>
      <c r="G48" s="16">
        <v>14.18</v>
      </c>
      <c r="H48" s="16">
        <v>11.99</v>
      </c>
      <c r="I48" s="16">
        <v>12.19</v>
      </c>
      <c r="J48" s="17">
        <v>11.69</v>
      </c>
    </row>
    <row r="49" spans="2:10" ht="57.75" customHeight="1" thickBot="1" x14ac:dyDescent="0.2">
      <c r="B49" s="18"/>
      <c r="C49" s="1179" t="s">
        <v>5</v>
      </c>
      <c r="D49" s="1179"/>
      <c r="E49" s="1180"/>
      <c r="F49" s="19">
        <v>5.97</v>
      </c>
      <c r="G49" s="20" t="s">
        <v>520</v>
      </c>
      <c r="H49" s="20">
        <v>4.1500000000000004</v>
      </c>
      <c r="I49" s="20">
        <v>7.35</v>
      </c>
      <c r="J49" s="21">
        <v>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2018-02-08T05:38:09Z</cp:lastPrinted>
  <dcterms:created xsi:type="dcterms:W3CDTF">2018-01-24T06:31:31Z</dcterms:created>
  <dcterms:modified xsi:type="dcterms:W3CDTF">2018-04-20T02:22:51Z</dcterms:modified>
  <cp:category/>
</cp:coreProperties>
</file>