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届出書(入力用)" sheetId="1" r:id="rId1"/>
  </sheets>
  <definedNames>
    <definedName name="_xlnm.Print_Area" localSheetId="0">'届出書(入力用)'!$A$1:$R$26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O51" i="1" s="1"/>
  <c r="G63" i="1"/>
  <c r="O50" i="1" s="1"/>
  <c r="H62" i="1"/>
  <c r="O52" i="1" s="1"/>
  <c r="G61" i="1"/>
  <c r="N48" i="1" s="1"/>
  <c r="G60" i="1"/>
  <c r="H59" i="1"/>
  <c r="G58" i="1"/>
  <c r="M45" i="1" s="1"/>
  <c r="G57" i="1"/>
  <c r="M44" i="1" s="1"/>
  <c r="H56" i="1"/>
  <c r="G55" i="1"/>
  <c r="L42" i="1" s="1"/>
  <c r="G54" i="1"/>
  <c r="L41" i="1" s="1"/>
  <c r="H53" i="1"/>
  <c r="L43" i="1" s="1"/>
  <c r="G52" i="1"/>
  <c r="K39" i="1" s="1"/>
  <c r="G51" i="1"/>
  <c r="K38" i="1" s="1"/>
  <c r="H50" i="1"/>
  <c r="K40" i="1" s="1"/>
  <c r="G56" i="1"/>
  <c r="I56" i="1"/>
  <c r="M49" i="1" s="1"/>
  <c r="J56" i="1"/>
  <c r="M52" i="1" s="1"/>
  <c r="H57" i="1"/>
  <c r="M47" i="1" s="1"/>
  <c r="I57" i="1"/>
  <c r="M50" i="1" s="1"/>
  <c r="J57" i="1"/>
  <c r="M53" i="1" s="1"/>
  <c r="H58" i="1"/>
  <c r="M48" i="1" s="1"/>
  <c r="I58" i="1"/>
  <c r="M51" i="1" s="1"/>
  <c r="J58" i="1"/>
  <c r="M54" i="1" s="1"/>
  <c r="G59" i="1"/>
  <c r="N49" i="1"/>
  <c r="I59" i="1"/>
  <c r="N52" i="1" s="1"/>
  <c r="J59" i="1"/>
  <c r="N55" i="1" s="1"/>
  <c r="N47" i="1"/>
  <c r="H60" i="1"/>
  <c r="N50" i="1" s="1"/>
  <c r="I60" i="1"/>
  <c r="N53" i="1" s="1"/>
  <c r="J60" i="1"/>
  <c r="N56" i="1" s="1"/>
  <c r="H61" i="1"/>
  <c r="N51" i="1" s="1"/>
  <c r="I61" i="1"/>
  <c r="N54" i="1" s="1"/>
  <c r="J61" i="1"/>
  <c r="N57" i="1" s="1"/>
  <c r="G62" i="1"/>
  <c r="I62" i="1"/>
  <c r="O55" i="1" s="1"/>
  <c r="J62" i="1"/>
  <c r="O58" i="1" s="1"/>
  <c r="H63" i="1"/>
  <c r="O53" i="1" s="1"/>
  <c r="I63" i="1"/>
  <c r="O56" i="1" s="1"/>
  <c r="J63" i="1"/>
  <c r="O59" i="1" s="1"/>
  <c r="H64" i="1"/>
  <c r="O54" i="1" s="1"/>
  <c r="I64" i="1"/>
  <c r="O57" i="1" s="1"/>
  <c r="J64" i="1"/>
  <c r="O60" i="1" s="1"/>
  <c r="M46" i="1"/>
  <c r="G53" i="1"/>
  <c r="L40" i="1" s="1"/>
  <c r="I53" i="1"/>
  <c r="L46" i="1" s="1"/>
  <c r="J53" i="1"/>
  <c r="L49" i="1" s="1"/>
  <c r="H54" i="1"/>
  <c r="L44" i="1" s="1"/>
  <c r="I54" i="1"/>
  <c r="L47" i="1" s="1"/>
  <c r="J54" i="1"/>
  <c r="L50" i="1" s="1"/>
  <c r="H55" i="1"/>
  <c r="L45" i="1" s="1"/>
  <c r="I55" i="1"/>
  <c r="L48" i="1" s="1"/>
  <c r="J55" i="1"/>
  <c r="L51" i="1" s="1"/>
  <c r="J52" i="1"/>
  <c r="K48" i="1" s="1"/>
  <c r="J51" i="1"/>
  <c r="K47" i="1" s="1"/>
  <c r="J50" i="1"/>
  <c r="K46" i="1" s="1"/>
  <c r="I52" i="1"/>
  <c r="K45" i="1" s="1"/>
  <c r="I51" i="1"/>
  <c r="K44" i="1" s="1"/>
  <c r="I50" i="1"/>
  <c r="K43" i="1" s="1"/>
  <c r="H52" i="1"/>
  <c r="K42" i="1" s="1"/>
  <c r="H51" i="1"/>
  <c r="K41" i="1" s="1"/>
  <c r="G50" i="1"/>
  <c r="K36" i="1" s="1"/>
  <c r="D62" i="1"/>
  <c r="D59" i="1"/>
  <c r="D56" i="1"/>
  <c r="D53" i="1"/>
  <c r="D50" i="1"/>
</calcChain>
</file>

<file path=xl/comments1.xml><?xml version="1.0" encoding="utf-8"?>
<comments xmlns="http://schemas.openxmlformats.org/spreadsheetml/2006/main">
  <authors>
    <author>作成者</author>
  </authors>
  <commentLis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プルダウンをスクロールしてください。</t>
        </r>
      </text>
    </comment>
  </commentList>
</comments>
</file>

<file path=xl/sharedStrings.xml><?xml version="1.0" encoding="utf-8"?>
<sst xmlns="http://schemas.openxmlformats.org/spreadsheetml/2006/main" count="97" uniqueCount="53">
  <si>
    <t>別記様式</t>
    <rPh sb="0" eb="2">
      <t>ベッキ</t>
    </rPh>
    <rPh sb="2" eb="4">
      <t>ヨウシキ</t>
    </rPh>
    <phoneticPr fontId="1"/>
  </si>
  <si>
    <t>大会行事の名称</t>
    <rPh sb="0" eb="2">
      <t>タイカイ</t>
    </rPh>
    <rPh sb="2" eb="4">
      <t>ギョウジ</t>
    </rPh>
    <rPh sb="5" eb="7">
      <t>メイショウ</t>
    </rPh>
    <phoneticPr fontId="1"/>
  </si>
  <si>
    <t>主催団体名</t>
    <rPh sb="0" eb="2">
      <t>シュサイ</t>
    </rPh>
    <rPh sb="2" eb="4">
      <t>ダンタイ</t>
    </rPh>
    <rPh sb="4" eb="5">
      <t>メイ</t>
    </rPh>
    <phoneticPr fontId="1"/>
  </si>
  <si>
    <t>運営責任者氏名</t>
    <rPh sb="0" eb="2">
      <t>ウンエイ</t>
    </rPh>
    <rPh sb="2" eb="5">
      <t>セキニンシャ</t>
    </rPh>
    <rPh sb="5" eb="7">
      <t>シメイ</t>
    </rPh>
    <phoneticPr fontId="1"/>
  </si>
  <si>
    <t>共催団体名</t>
    <rPh sb="0" eb="2">
      <t>キョウサイ</t>
    </rPh>
    <rPh sb="2" eb="4">
      <t>ダンタイ</t>
    </rPh>
    <rPh sb="4" eb="5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</si>
  <si>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</si>
  <si>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</si>
  <si>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</si>
  <si>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</si>
  <si>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</si>
  <si>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</si>
  <si>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</si>
  <si>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大会種別</t>
    <rPh sb="0" eb="2">
      <t>タイカイ</t>
    </rPh>
    <rPh sb="2" eb="4">
      <t>シュベツ</t>
    </rPh>
    <phoneticPr fontId="1"/>
  </si>
  <si>
    <t>〃代表者氏名</t>
    <rPh sb="1" eb="4">
      <t>ダイヒョウシャ</t>
    </rPh>
    <rPh sb="4" eb="6">
      <t>シメイ</t>
    </rPh>
    <phoneticPr fontId="1"/>
  </si>
  <si>
    <t>〃住所</t>
    <rPh sb="1" eb="3">
      <t>ジュウショ</t>
    </rPh>
    <phoneticPr fontId="1"/>
  </si>
  <si>
    <t>備考</t>
    <rPh sb="0" eb="2">
      <t>ビコウ</t>
    </rPh>
    <phoneticPr fontId="1"/>
  </si>
  <si>
    <t>教育長</t>
    <rPh sb="0" eb="2">
      <t>キョウイク</t>
    </rPh>
    <rPh sb="2" eb="3">
      <t>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</si>
  <si>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</si>
  <si>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</si>
  <si>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主査</t>
    <rPh sb="0" eb="2">
      <t>シュサ</t>
    </rPh>
    <phoneticPr fontId="1"/>
  </si>
  <si>
    <t>00</t>
    <phoneticPr fontId="1"/>
  </si>
  <si>
    <t>〒</t>
    <phoneticPr fontId="1"/>
  </si>
  <si>
    <t>ー</t>
    <phoneticPr fontId="1"/>
  </si>
  <si>
    <t>〃連絡先（携帯）</t>
    <rPh sb="1" eb="4">
      <t>レンラクサキ</t>
    </rPh>
    <rPh sb="5" eb="7">
      <t>ケイタイ</t>
    </rPh>
    <phoneticPr fontId="1"/>
  </si>
  <si>
    <t>予約内容</t>
    <rPh sb="0" eb="2">
      <t>ヨヤク</t>
    </rPh>
    <rPh sb="2" eb="4">
      <t>ナイヨウ</t>
    </rPh>
    <phoneticPr fontId="1"/>
  </si>
  <si>
    <t>日　時</t>
    <rPh sb="0" eb="1">
      <t>ニチ</t>
    </rPh>
    <rPh sb="2" eb="3">
      <t>トキ</t>
    </rPh>
    <phoneticPr fontId="1"/>
  </si>
  <si>
    <t>00</t>
    <phoneticPr fontId="1"/>
  </si>
  <si>
    <t>運動公園名称</t>
    <rPh sb="0" eb="4">
      <t>ウンドウコウエン</t>
    </rPh>
    <rPh sb="4" eb="6">
      <t>メイショウ</t>
    </rPh>
    <phoneticPr fontId="1"/>
  </si>
  <si>
    <t>必須項目</t>
    <rPh sb="0" eb="4">
      <t>ヒッスコウモク</t>
    </rPh>
    <phoneticPr fontId="1"/>
  </si>
  <si>
    <t>嘉島町総合運動公園(西エリア)</t>
  </si>
  <si>
    <t>日</t>
    <rPh sb="0" eb="1">
      <t>ニチ</t>
    </rPh>
    <phoneticPr fontId="1"/>
  </si>
  <si>
    <t>月</t>
    <rPh sb="0" eb="1">
      <t>ガツ</t>
    </rPh>
    <phoneticPr fontId="1"/>
  </si>
  <si>
    <t>R5</t>
    <phoneticPr fontId="1"/>
  </si>
  <si>
    <t>R6</t>
  </si>
  <si>
    <t>R7</t>
  </si>
  <si>
    <t>R8</t>
  </si>
  <si>
    <t>R9</t>
  </si>
  <si>
    <t>R10</t>
  </si>
  <si>
    <t>届出日</t>
    <rPh sb="0" eb="1">
      <t>トド</t>
    </rPh>
    <rPh sb="1" eb="2">
      <t>デ</t>
    </rPh>
    <rPh sb="2" eb="3">
      <t>ビ</t>
    </rPh>
    <phoneticPr fontId="1"/>
  </si>
  <si>
    <t>係</t>
    <rPh sb="0" eb="1">
      <t>カカリ</t>
    </rPh>
    <phoneticPr fontId="1"/>
  </si>
  <si>
    <t>※届出後の日程変更はできません。（時間の延長、使用備品の追加は可）</t>
    <rPh sb="1" eb="3">
      <t>トドケデ</t>
    </rPh>
    <rPh sb="3" eb="4">
      <t>ゴ</t>
    </rPh>
    <rPh sb="5" eb="7">
      <t>ニッテイ</t>
    </rPh>
    <rPh sb="7" eb="9">
      <t>ヘンコウ</t>
    </rPh>
    <rPh sb="17" eb="19">
      <t>ジカン</t>
    </rPh>
    <rPh sb="20" eb="22">
      <t>エンチョウ</t>
    </rPh>
    <rPh sb="23" eb="25">
      <t>シヨウ</t>
    </rPh>
    <rPh sb="25" eb="27">
      <t>ビヒン</t>
    </rPh>
    <rPh sb="28" eb="30">
      <t>ツイカ</t>
    </rPh>
    <rPh sb="31" eb="32">
      <t>カ</t>
    </rPh>
    <phoneticPr fontId="1"/>
  </si>
  <si>
    <t>使用備品</t>
    <rPh sb="0" eb="2">
      <t>シヨウ</t>
    </rPh>
    <rPh sb="2" eb="4">
      <t>ビヒン</t>
    </rPh>
    <phoneticPr fontId="1"/>
  </si>
  <si>
    <t>使用施設</t>
    <rPh sb="0" eb="2">
      <t>シヨウ</t>
    </rPh>
    <rPh sb="2" eb="4">
      <t>シセツ</t>
    </rPh>
    <phoneticPr fontId="1"/>
  </si>
  <si>
    <t>年</t>
    <rPh sb="0" eb="1">
      <t>ネン</t>
    </rPh>
    <phoneticPr fontId="1"/>
  </si>
  <si>
    <t>放送設備</t>
    <rPh sb="0" eb="2">
      <t>ホウソウ</t>
    </rPh>
    <rPh sb="2" eb="4">
      <t>セツビ</t>
    </rPh>
    <phoneticPr fontId="1"/>
  </si>
  <si>
    <t>長机</t>
    <rPh sb="0" eb="1">
      <t>ナガ</t>
    </rPh>
    <rPh sb="1" eb="2">
      <t>ツクエ</t>
    </rPh>
    <phoneticPr fontId="1"/>
  </si>
  <si>
    <t>パイプ椅子</t>
    <rPh sb="3" eb="5">
      <t>イス</t>
    </rPh>
    <phoneticPr fontId="1"/>
  </si>
  <si>
    <t>長椅子</t>
    <rPh sb="0" eb="3">
      <t>ナガイス</t>
    </rPh>
    <phoneticPr fontId="1"/>
  </si>
  <si>
    <t>担架</t>
    <rPh sb="0" eb="2">
      <t>タンカ</t>
    </rPh>
    <phoneticPr fontId="1"/>
  </si>
  <si>
    <t>デジタルスコアボード</t>
    <phoneticPr fontId="1"/>
  </si>
  <si>
    <t>持込電源</t>
    <rPh sb="0" eb="2">
      <t>モチコミ</t>
    </rPh>
    <rPh sb="2" eb="4">
      <t>デンゲン</t>
    </rPh>
    <phoneticPr fontId="1"/>
  </si>
  <si>
    <t xml:space="preserve">※「大会行事等の予約受付基準について」を必ず確認してください。
</t>
    <rPh sb="2" eb="4">
      <t>タイカイ</t>
    </rPh>
    <rPh sb="20" eb="21">
      <t>カナラ</t>
    </rPh>
    <rPh sb="22" eb="24">
      <t>カクニン</t>
    </rPh>
    <phoneticPr fontId="1"/>
  </si>
  <si>
    <t>大　会　行　事　等　開　催　届　出　書</t>
    <rPh sb="0" eb="1">
      <t>ダイ</t>
    </rPh>
    <rPh sb="2" eb="3">
      <t>カイ</t>
    </rPh>
    <rPh sb="4" eb="5">
      <t>ギョウ</t>
    </rPh>
    <rPh sb="6" eb="7">
      <t>コト</t>
    </rPh>
    <rPh sb="8" eb="9">
      <t>トウ</t>
    </rPh>
    <rPh sb="10" eb="11">
      <t>カイ</t>
    </rPh>
    <rPh sb="12" eb="13">
      <t>サイ</t>
    </rPh>
    <rPh sb="14" eb="15">
      <t>トドケ</t>
    </rPh>
    <rPh sb="16" eb="17">
      <t>デ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</si>
</sst>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カ月前の初日から受付開始&quot;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F3F7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 applyProtection="1">
      <alignment vertical="top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0" fontId="6" fillId="2" borderId="29" xfId="0" applyFont="1" applyFill="1" applyBorder="1" applyAlignment="1" applyProtection="1">
      <alignment horizontal="center" vertical="center"/>
    </xf>
    <xf numFmtId="49" fontId="0" fillId="0" borderId="0" xfId="0" applyNumberFormat="1" applyProtection="1">
      <alignment vertical="center"/>
    </xf>
    <xf numFmtId="176" fontId="3" fillId="0" borderId="0" xfId="0" applyNumberFormat="1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3" xfId="0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5" fillId="0" borderId="0" xfId="0" applyNumberFormat="1" applyFont="1" applyProtection="1">
      <alignment vertical="center"/>
    </xf>
    <xf numFmtId="177" fontId="0" fillId="0" borderId="8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left" vertical="center"/>
    </xf>
    <xf numFmtId="0" fontId="0" fillId="0" borderId="0" xfId="0" applyBorder="1" applyProtection="1">
      <alignment vertical="center"/>
    </xf>
    <xf numFmtId="177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21" xfId="0" applyBorder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28" xfId="0" applyFont="1" applyBorder="1" applyProtection="1">
      <alignment vertical="center"/>
    </xf>
    <xf numFmtId="0" fontId="0" fillId="0" borderId="33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10" xfId="0" applyFont="1" applyBorder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Protection="1">
      <alignment vertical="center"/>
    </xf>
    <xf numFmtId="0" fontId="8" fillId="0" borderId="3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31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Protection="1">
      <alignment vertical="center"/>
    </xf>
    <xf numFmtId="0" fontId="8" fillId="0" borderId="32" xfId="0" applyFont="1" applyBorder="1" applyProtection="1">
      <alignment vertical="center"/>
    </xf>
    <xf numFmtId="177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36" xfId="0" applyBorder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left" vertical="center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14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9" xfId="0" applyBorder="1" applyProtection="1">
      <alignment vertical="center"/>
    </xf>
    <xf numFmtId="0" fontId="0" fillId="0" borderId="21" xfId="0" applyBorder="1" applyProtection="1">
      <alignment vertical="center"/>
    </xf>
    <xf numFmtId="0" fontId="0" fillId="0" borderId="38" xfId="0" applyBorder="1" applyProtection="1">
      <alignment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top"/>
    </xf>
    <xf numFmtId="0" fontId="0" fillId="0" borderId="20" xfId="0" applyBorder="1" applyAlignment="1" applyProtection="1">
      <alignment horizontal="center" vertical="top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2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 wrapTex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40" xfId="0" applyFont="1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3">
    <dxf>
      <fill>
        <patternFill>
          <bgColor rgb="FF00FFFF"/>
        </patternFill>
      </fill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FFB9"/>
      <color rgb="FF00FFFF"/>
      <color rgb="FFFFEAA7"/>
      <color rgb="FF40F2F2"/>
      <color rgb="FF78EEF4"/>
      <color rgb="FF5FEEFD"/>
      <color rgb="FF89FBF6"/>
      <color rgb="FF63F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FF"/>
  </sheetPr>
  <dimension ref="A1:AT90"/>
  <sheetViews>
    <sheetView showGridLines="0" tabSelected="1" view="pageBreakPreview" zoomScaleNormal="100" zoomScaleSheetLayoutView="100" workbookViewId="0">
      <selection activeCell="H18" sqref="H18"/>
    </sheetView>
  </sheetViews>
  <sheetFormatPr defaultRowHeight="18.75"/>
  <cols>
    <col min="1" max="1" width="16.125" style="2" customWidth="1"/>
    <col min="2" max="12" width="4.875" style="2" customWidth="1"/>
    <col min="13" max="18" width="4.875" style="3" customWidth="1"/>
    <col min="19" max="20" width="8.5" style="2" customWidth="1"/>
    <col min="21" max="21" width="8.5" style="4" customWidth="1"/>
    <col min="22" max="22" width="8.5" style="2" customWidth="1"/>
    <col min="23" max="23" width="7.125" style="2" customWidth="1"/>
    <col min="24" max="24" width="9.25" style="2" customWidth="1"/>
    <col min="25" max="25" width="27.5" style="22" customWidth="1"/>
    <col min="26" max="27" width="22" style="23" customWidth="1"/>
    <col min="28" max="33" width="7.125" style="23" customWidth="1"/>
    <col min="34" max="34" width="9" style="23" customWidth="1"/>
    <col min="35" max="35" width="9" style="23" hidden="1" customWidth="1"/>
    <col min="36" max="36" width="9" style="23" customWidth="1"/>
    <col min="37" max="46" width="9" style="23"/>
    <col min="47" max="16384" width="9" style="2"/>
  </cols>
  <sheetData>
    <row r="1" spans="1:35">
      <c r="A1" s="1" t="s">
        <v>0</v>
      </c>
    </row>
    <row r="2" spans="1:35" ht="16.5" customHeight="1">
      <c r="A2" s="1"/>
      <c r="I2" s="64" t="s">
        <v>16</v>
      </c>
      <c r="J2" s="65"/>
      <c r="K2" s="64" t="s">
        <v>17</v>
      </c>
      <c r="L2" s="65"/>
      <c r="M2" s="64" t="s">
        <v>18</v>
      </c>
      <c r="N2" s="65"/>
      <c r="O2" s="66" t="s">
        <v>19</v>
      </c>
      <c r="P2" s="66"/>
      <c r="Q2" s="66" t="s">
        <v>39</v>
      </c>
      <c r="R2" s="66"/>
    </row>
    <row r="3" spans="1:35" ht="55.5" customHeight="1"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35" ht="51.75" customHeight="1" thickBot="1">
      <c r="A4" s="73" t="s">
        <v>52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35" ht="36.75" customHeight="1">
      <c r="A5" s="45" t="s">
        <v>38</v>
      </c>
      <c r="B5" s="46" t="s">
        <v>5</v>
      </c>
      <c r="C5" s="49"/>
      <c r="D5" s="21" t="s">
        <v>6</v>
      </c>
      <c r="E5" s="49"/>
      <c r="F5" s="21" t="s">
        <v>7</v>
      </c>
      <c r="G5" s="49"/>
      <c r="H5" s="21" t="s">
        <v>8</v>
      </c>
      <c r="I5" s="92"/>
      <c r="J5" s="92"/>
      <c r="K5" s="92"/>
      <c r="L5" s="92"/>
      <c r="M5" s="92"/>
      <c r="N5" s="92"/>
      <c r="O5" s="92"/>
      <c r="P5" s="92"/>
      <c r="Q5" s="92"/>
      <c r="R5" s="93"/>
      <c r="AI5" s="23" t="s">
        <v>32</v>
      </c>
    </row>
    <row r="6" spans="1:35" ht="47.25" customHeight="1">
      <c r="A6" s="9" t="s">
        <v>1</v>
      </c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  <c r="AI6" s="23" t="s">
        <v>33</v>
      </c>
    </row>
    <row r="7" spans="1:35" ht="36.75" customHeight="1">
      <c r="A7" s="9" t="s">
        <v>12</v>
      </c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/>
      <c r="AI7" s="23" t="s">
        <v>34</v>
      </c>
    </row>
    <row r="8" spans="1:35" ht="36.75" customHeight="1">
      <c r="A8" s="20" t="s">
        <v>2</v>
      </c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6"/>
      <c r="AI8" s="23" t="s">
        <v>35</v>
      </c>
    </row>
    <row r="9" spans="1:35" ht="36.75" customHeight="1">
      <c r="A9" s="9" t="s">
        <v>13</v>
      </c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3"/>
      <c r="AI9" s="23" t="s">
        <v>36</v>
      </c>
    </row>
    <row r="10" spans="1:35" ht="36.75" customHeight="1">
      <c r="A10" s="9" t="s">
        <v>3</v>
      </c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AI10" s="23" t="s">
        <v>37</v>
      </c>
    </row>
    <row r="11" spans="1:35" ht="36.75" customHeight="1">
      <c r="A11" s="84" t="s">
        <v>14</v>
      </c>
      <c r="B11" s="47" t="s">
        <v>21</v>
      </c>
      <c r="C11" s="50"/>
      <c r="D11" s="50"/>
      <c r="E11" s="50"/>
      <c r="F11" s="8" t="s">
        <v>22</v>
      </c>
      <c r="G11" s="50"/>
      <c r="H11" s="50"/>
      <c r="I11" s="50"/>
      <c r="J11" s="50"/>
      <c r="K11" s="90"/>
      <c r="L11" s="90"/>
      <c r="M11" s="90"/>
      <c r="N11" s="90"/>
      <c r="O11" s="90"/>
      <c r="P11" s="90"/>
      <c r="Q11" s="90"/>
      <c r="R11" s="91"/>
    </row>
    <row r="12" spans="1:35" ht="36.75" customHeight="1">
      <c r="A12" s="85"/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</row>
    <row r="13" spans="1:35" ht="36.75" customHeight="1">
      <c r="A13" s="9" t="s">
        <v>23</v>
      </c>
      <c r="B13" s="51"/>
      <c r="C13" s="52"/>
      <c r="D13" s="52"/>
      <c r="E13" s="52"/>
      <c r="F13" s="42" t="s">
        <v>22</v>
      </c>
      <c r="G13" s="52"/>
      <c r="H13" s="52"/>
      <c r="I13" s="52"/>
      <c r="J13" s="42"/>
      <c r="K13" s="42" t="s">
        <v>22</v>
      </c>
      <c r="L13" s="52"/>
      <c r="M13" s="52"/>
      <c r="N13" s="52"/>
      <c r="O13" s="42"/>
      <c r="P13" s="42"/>
      <c r="Q13" s="42"/>
      <c r="R13" s="10"/>
    </row>
    <row r="14" spans="1:35" ht="36.75" customHeight="1">
      <c r="A14" s="9" t="s">
        <v>4</v>
      </c>
      <c r="B14" s="74"/>
      <c r="C14" s="75"/>
      <c r="D14" s="75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1:35" ht="36.75" customHeight="1">
      <c r="A15" s="102" t="s">
        <v>24</v>
      </c>
      <c r="B15" s="97" t="s">
        <v>42</v>
      </c>
      <c r="C15" s="98"/>
      <c r="D15" s="109"/>
      <c r="E15" s="110"/>
      <c r="F15" s="110"/>
      <c r="G15" s="110"/>
      <c r="H15" s="110"/>
      <c r="I15" s="110"/>
      <c r="J15" s="110"/>
      <c r="K15" s="111"/>
      <c r="L15" s="106"/>
      <c r="M15" s="107"/>
      <c r="N15" s="107"/>
      <c r="O15" s="107"/>
      <c r="P15" s="107"/>
      <c r="Q15" s="107"/>
      <c r="R15" s="108"/>
    </row>
    <row r="16" spans="1:35" ht="30.75" customHeight="1">
      <c r="A16" s="103"/>
      <c r="B16" s="114" t="s">
        <v>41</v>
      </c>
      <c r="C16" s="115"/>
      <c r="D16" s="118" t="s">
        <v>44</v>
      </c>
      <c r="E16" s="119"/>
      <c r="F16" s="53"/>
      <c r="G16" s="118" t="s">
        <v>45</v>
      </c>
      <c r="H16" s="119"/>
      <c r="I16" s="53"/>
      <c r="J16" s="120" t="s">
        <v>46</v>
      </c>
      <c r="K16" s="121"/>
      <c r="L16" s="53"/>
      <c r="M16" s="112" t="s">
        <v>47</v>
      </c>
      <c r="N16" s="113"/>
      <c r="O16" s="54"/>
      <c r="P16" s="112" t="s">
        <v>48</v>
      </c>
      <c r="Q16" s="113"/>
      <c r="R16" s="55"/>
    </row>
    <row r="17" spans="1:33" ht="30.75" customHeight="1">
      <c r="A17" s="103"/>
      <c r="B17" s="116"/>
      <c r="C17" s="117"/>
      <c r="D17" s="122" t="s">
        <v>49</v>
      </c>
      <c r="E17" s="121"/>
      <c r="F17" s="48"/>
      <c r="G17" s="99" t="s">
        <v>50</v>
      </c>
      <c r="H17" s="100"/>
      <c r="I17" s="48"/>
      <c r="J17" s="99"/>
      <c r="K17" s="100"/>
      <c r="L17" s="100"/>
      <c r="M17" s="100"/>
      <c r="N17" s="100"/>
      <c r="O17" s="100"/>
      <c r="P17" s="100"/>
      <c r="Q17" s="100"/>
      <c r="R17" s="101"/>
    </row>
    <row r="18" spans="1:33" ht="36.75" customHeight="1">
      <c r="A18" s="103"/>
      <c r="B18" s="97" t="s">
        <v>25</v>
      </c>
      <c r="C18" s="98"/>
      <c r="D18" s="58"/>
      <c r="E18" s="12" t="s">
        <v>43</v>
      </c>
      <c r="F18" s="57"/>
      <c r="G18" s="12" t="s">
        <v>31</v>
      </c>
      <c r="H18" s="57"/>
      <c r="I18" s="12" t="s">
        <v>30</v>
      </c>
      <c r="J18" s="57"/>
      <c r="K18" s="13" t="s">
        <v>9</v>
      </c>
      <c r="L18" s="57"/>
      <c r="M18" s="13" t="s">
        <v>10</v>
      </c>
      <c r="N18" s="13" t="s">
        <v>11</v>
      </c>
      <c r="O18" s="57"/>
      <c r="P18" s="13" t="s">
        <v>9</v>
      </c>
      <c r="Q18" s="56"/>
      <c r="R18" s="14" t="s">
        <v>10</v>
      </c>
    </row>
    <row r="19" spans="1:33" ht="36.75" customHeight="1">
      <c r="A19" s="103"/>
      <c r="B19" s="97" t="s">
        <v>25</v>
      </c>
      <c r="C19" s="98"/>
      <c r="D19" s="58"/>
      <c r="E19" s="17" t="s">
        <v>43</v>
      </c>
      <c r="F19" s="59"/>
      <c r="G19" s="17" t="s">
        <v>31</v>
      </c>
      <c r="H19" s="59"/>
      <c r="I19" s="17" t="s">
        <v>30</v>
      </c>
      <c r="J19" s="59"/>
      <c r="K19" s="18" t="s">
        <v>9</v>
      </c>
      <c r="L19" s="59"/>
      <c r="M19" s="18" t="s">
        <v>10</v>
      </c>
      <c r="N19" s="18" t="s">
        <v>11</v>
      </c>
      <c r="O19" s="59"/>
      <c r="P19" s="18" t="s">
        <v>9</v>
      </c>
      <c r="Q19" s="60"/>
      <c r="R19" s="19" t="s">
        <v>10</v>
      </c>
    </row>
    <row r="20" spans="1:33" ht="36.75" customHeight="1">
      <c r="A20" s="103"/>
      <c r="B20" s="97" t="s">
        <v>25</v>
      </c>
      <c r="C20" s="98"/>
      <c r="D20" s="58"/>
      <c r="E20" s="17" t="s">
        <v>43</v>
      </c>
      <c r="F20" s="59"/>
      <c r="G20" s="17" t="s">
        <v>31</v>
      </c>
      <c r="H20" s="59"/>
      <c r="I20" s="17" t="s">
        <v>30</v>
      </c>
      <c r="J20" s="59"/>
      <c r="K20" s="18" t="s">
        <v>9</v>
      </c>
      <c r="L20" s="59"/>
      <c r="M20" s="18" t="s">
        <v>10</v>
      </c>
      <c r="N20" s="18" t="s">
        <v>11</v>
      </c>
      <c r="O20" s="59"/>
      <c r="P20" s="18" t="s">
        <v>9</v>
      </c>
      <c r="Q20" s="61"/>
      <c r="R20" s="19" t="s">
        <v>10</v>
      </c>
    </row>
    <row r="21" spans="1:33" ht="36.75" customHeight="1">
      <c r="A21" s="103"/>
      <c r="B21" s="97" t="s">
        <v>25</v>
      </c>
      <c r="C21" s="98"/>
      <c r="D21" s="58"/>
      <c r="E21" s="17" t="s">
        <v>43</v>
      </c>
      <c r="F21" s="59"/>
      <c r="G21" s="17" t="s">
        <v>31</v>
      </c>
      <c r="H21" s="59"/>
      <c r="I21" s="17" t="s">
        <v>30</v>
      </c>
      <c r="J21" s="59"/>
      <c r="K21" s="18" t="s">
        <v>9</v>
      </c>
      <c r="L21" s="59"/>
      <c r="M21" s="18" t="s">
        <v>10</v>
      </c>
      <c r="N21" s="18" t="s">
        <v>11</v>
      </c>
      <c r="O21" s="59"/>
      <c r="P21" s="18" t="s">
        <v>9</v>
      </c>
      <c r="Q21" s="61"/>
      <c r="R21" s="19" t="s">
        <v>10</v>
      </c>
    </row>
    <row r="22" spans="1:33" ht="36.75" customHeight="1">
      <c r="A22" s="104"/>
      <c r="B22" s="97" t="s">
        <v>25</v>
      </c>
      <c r="C22" s="98"/>
      <c r="D22" s="58"/>
      <c r="E22" s="40" t="s">
        <v>43</v>
      </c>
      <c r="F22" s="62"/>
      <c r="G22" s="40" t="s">
        <v>31</v>
      </c>
      <c r="H22" s="62"/>
      <c r="I22" s="40" t="s">
        <v>30</v>
      </c>
      <c r="J22" s="62"/>
      <c r="K22" s="43" t="s">
        <v>9</v>
      </c>
      <c r="L22" s="62"/>
      <c r="M22" s="43" t="s">
        <v>10</v>
      </c>
      <c r="N22" s="43" t="s">
        <v>11</v>
      </c>
      <c r="O22" s="62"/>
      <c r="P22" s="43" t="s">
        <v>9</v>
      </c>
      <c r="Q22" s="63"/>
      <c r="R22" s="44" t="s">
        <v>10</v>
      </c>
    </row>
    <row r="23" spans="1:33" ht="33" customHeight="1">
      <c r="A23" s="84" t="s">
        <v>15</v>
      </c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</row>
    <row r="24" spans="1:33" ht="33" customHeight="1" thickBot="1">
      <c r="A24" s="86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U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1" customHeight="1">
      <c r="A25" s="105" t="s">
        <v>51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U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1" customHeight="1">
      <c r="A26" s="105" t="s">
        <v>40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U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41"/>
      <c r="N27" s="41"/>
      <c r="O27" s="41"/>
      <c r="P27" s="41"/>
      <c r="Q27" s="41"/>
      <c r="R27" s="41"/>
      <c r="U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U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>
      <c r="U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>
      <c r="U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>
      <c r="U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>
      <c r="U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27" customHeight="1">
      <c r="U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>
      <c r="U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>
      <c r="U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idden="1">
      <c r="A36" s="2">
        <v>9</v>
      </c>
      <c r="C36" s="4"/>
      <c r="G36" s="22"/>
      <c r="H36" s="23"/>
      <c r="I36" s="23"/>
      <c r="J36" s="23"/>
      <c r="K36" s="24" t="str">
        <f>$G50</f>
        <v/>
      </c>
      <c r="L36" s="23"/>
      <c r="M36" s="23"/>
      <c r="N36" s="23"/>
      <c r="O36" s="23"/>
      <c r="U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idden="1">
      <c r="C37" s="4"/>
      <c r="G37" s="22"/>
      <c r="H37" s="23"/>
      <c r="I37" s="23"/>
      <c r="J37" s="23"/>
      <c r="K37" s="25"/>
      <c r="L37" s="23"/>
      <c r="M37" s="23"/>
      <c r="N37" s="23"/>
      <c r="O37" s="23"/>
      <c r="U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idden="1">
      <c r="C38" s="4"/>
      <c r="G38" s="22"/>
      <c r="H38" s="23"/>
      <c r="I38" s="23"/>
      <c r="J38" s="23"/>
      <c r="K38" s="25" t="str">
        <f>$G51</f>
        <v/>
      </c>
      <c r="L38" s="23"/>
      <c r="M38" s="23"/>
      <c r="N38" s="23"/>
      <c r="O38" s="23"/>
      <c r="U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9.5" hidden="1" thickBot="1">
      <c r="C39" s="4"/>
      <c r="G39" s="22"/>
      <c r="H39" s="23"/>
      <c r="I39" s="23"/>
      <c r="J39" s="23"/>
      <c r="K39" s="25" t="str">
        <f>$G52</f>
        <v/>
      </c>
      <c r="L39" s="23"/>
      <c r="M39" s="23"/>
      <c r="N39" s="23"/>
      <c r="O39" s="23"/>
      <c r="U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9.5" hidden="1" thickBot="1">
      <c r="A40" s="2">
        <v>0</v>
      </c>
      <c r="C40" s="4"/>
      <c r="F40" s="5" t="s">
        <v>28</v>
      </c>
      <c r="G40" s="26" t="s">
        <v>27</v>
      </c>
      <c r="H40" s="23"/>
      <c r="I40" s="23"/>
      <c r="J40" s="23"/>
      <c r="K40" s="25" t="str">
        <f>$H50</f>
        <v/>
      </c>
      <c r="L40" s="23" t="e">
        <f>$G53</f>
        <v>#REF!</v>
      </c>
      <c r="M40" s="23"/>
      <c r="N40" s="23"/>
      <c r="O40" s="23"/>
      <c r="U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idden="1">
      <c r="A41" s="2">
        <v>1</v>
      </c>
      <c r="B41" s="6" t="s">
        <v>20</v>
      </c>
      <c r="C41" s="4"/>
      <c r="G41" s="27" t="s">
        <v>29</v>
      </c>
      <c r="H41" s="23"/>
      <c r="I41" s="23"/>
      <c r="J41" s="23"/>
      <c r="K41" s="28" t="str">
        <f>$H51</f>
        <v/>
      </c>
      <c r="L41" s="24" t="e">
        <f>$G54</f>
        <v>#REF!</v>
      </c>
      <c r="M41" s="23"/>
      <c r="N41" s="23"/>
      <c r="O41" s="23"/>
      <c r="U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idden="1">
      <c r="A42" s="2">
        <v>2</v>
      </c>
      <c r="B42" s="2">
        <v>30</v>
      </c>
      <c r="C42" s="7"/>
      <c r="G42" s="22"/>
      <c r="H42" s="23"/>
      <c r="I42" s="23"/>
      <c r="J42" s="23"/>
      <c r="K42" s="28" t="str">
        <f>$H52</f>
        <v/>
      </c>
      <c r="L42" s="25" t="e">
        <f>$G55</f>
        <v>#REF!</v>
      </c>
      <c r="M42" s="23"/>
      <c r="N42" s="23"/>
      <c r="O42" s="23"/>
      <c r="U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idden="1">
      <c r="A43" s="2">
        <v>3</v>
      </c>
      <c r="C43" s="4"/>
      <c r="G43" s="22"/>
      <c r="H43" s="23"/>
      <c r="I43" s="23"/>
      <c r="J43" s="23"/>
      <c r="K43" s="28" t="str">
        <f>$I50</f>
        <v/>
      </c>
      <c r="L43" s="25" t="e">
        <f>$H53</f>
        <v>#REF!</v>
      </c>
      <c r="M43" s="23"/>
      <c r="N43" s="23"/>
      <c r="O43" s="23"/>
      <c r="U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idden="1">
      <c r="A44" s="2">
        <v>4</v>
      </c>
      <c r="C44" s="4"/>
      <c r="G44" s="22"/>
      <c r="H44" s="23"/>
      <c r="I44" s="23"/>
      <c r="J44" s="23"/>
      <c r="K44" s="28" t="str">
        <f>$I51</f>
        <v/>
      </c>
      <c r="L44" s="25" t="e">
        <f>$H54</f>
        <v>#REF!</v>
      </c>
      <c r="M44" s="24" t="e">
        <f>$G57</f>
        <v>#REF!</v>
      </c>
      <c r="N44" s="23"/>
      <c r="O44" s="23"/>
      <c r="U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idden="1">
      <c r="A45" s="2">
        <v>5</v>
      </c>
      <c r="C45" s="4"/>
      <c r="G45" s="22"/>
      <c r="H45" s="23"/>
      <c r="I45" s="23"/>
      <c r="J45" s="23"/>
      <c r="K45" s="28" t="str">
        <f>$I52</f>
        <v/>
      </c>
      <c r="L45" s="25" t="e">
        <f>$H55</f>
        <v>#REF!</v>
      </c>
      <c r="M45" s="25" t="e">
        <f>$G58</f>
        <v>#REF!</v>
      </c>
      <c r="N45" s="23"/>
      <c r="O45" s="23"/>
    </row>
    <row r="46" spans="1:33" hidden="1">
      <c r="A46" s="2">
        <v>6</v>
      </c>
      <c r="C46" s="4"/>
      <c r="G46" s="22"/>
      <c r="H46" s="23"/>
      <c r="I46" s="23"/>
      <c r="J46" s="23"/>
      <c r="K46" s="28" t="str">
        <f>$J50</f>
        <v/>
      </c>
      <c r="L46" s="25" t="e">
        <f>$I53</f>
        <v>#REF!</v>
      </c>
      <c r="M46" s="25" t="e">
        <f>$H56</f>
        <v>#REF!</v>
      </c>
      <c r="N46" s="23"/>
      <c r="O46" s="23"/>
    </row>
    <row r="47" spans="1:33" hidden="1">
      <c r="A47" s="2">
        <v>7</v>
      </c>
      <c r="C47" s="4"/>
      <c r="G47" s="22"/>
      <c r="H47" s="23"/>
      <c r="I47" s="23"/>
      <c r="J47" s="23"/>
      <c r="K47" s="28" t="str">
        <f>$J51</f>
        <v/>
      </c>
      <c r="L47" s="25" t="e">
        <f>$I54</f>
        <v>#REF!</v>
      </c>
      <c r="M47" s="25" t="e">
        <f>$H57</f>
        <v>#REF!</v>
      </c>
      <c r="N47" s="24" t="e">
        <f>$G60</f>
        <v>#REF!</v>
      </c>
      <c r="O47" s="23"/>
    </row>
    <row r="48" spans="1:33" hidden="1">
      <c r="A48" s="2">
        <v>8</v>
      </c>
      <c r="C48" s="4"/>
      <c r="G48" s="22"/>
      <c r="H48" s="23"/>
      <c r="I48" s="23"/>
      <c r="J48" s="23"/>
      <c r="K48" s="29" t="str">
        <f>$J52</f>
        <v/>
      </c>
      <c r="L48" s="25" t="e">
        <f>$I55</f>
        <v>#REF!</v>
      </c>
      <c r="M48" s="25" t="e">
        <f>$H58</f>
        <v>#REF!</v>
      </c>
      <c r="N48" s="25" t="e">
        <f>$G61</f>
        <v>#REF!</v>
      </c>
      <c r="O48" s="23"/>
    </row>
    <row r="49" spans="1:15" hidden="1">
      <c r="A49" s="2">
        <v>9</v>
      </c>
      <c r="C49" s="11"/>
      <c r="G49" s="22"/>
      <c r="H49" s="23"/>
      <c r="I49" s="23"/>
      <c r="J49" s="23"/>
      <c r="K49" s="23"/>
      <c r="L49" s="25" t="e">
        <f>$J53</f>
        <v>#REF!</v>
      </c>
      <c r="M49" s="25" t="e">
        <f>$I56</f>
        <v>#REF!</v>
      </c>
      <c r="N49" s="25" t="e">
        <f>$H59</f>
        <v>#REF!</v>
      </c>
      <c r="O49" s="23"/>
    </row>
    <row r="50" spans="1:15" hidden="1">
      <c r="A50" s="2">
        <v>10</v>
      </c>
      <c r="C50" s="6" t="s">
        <v>26</v>
      </c>
      <c r="D50" s="15">
        <f>IF(O18=22,"00",30)</f>
        <v>30</v>
      </c>
      <c r="G50" s="30" t="str">
        <f>IF(D15="嘉島町営運動場","全体","")</f>
        <v/>
      </c>
      <c r="H50" s="31" t="str">
        <f>IF(D15="嘉島町総合運動公園(西エリア)","テニスコート","")</f>
        <v/>
      </c>
      <c r="I50" s="32" t="str">
        <f>IF(D15="嘉島町民体育館","Bコート","")</f>
        <v/>
      </c>
      <c r="J50" s="33" t="str">
        <f>IF(D15="嘉島町スポーツ交流広場","全体","")</f>
        <v/>
      </c>
      <c r="K50" s="23"/>
      <c r="L50" s="25" t="e">
        <f>$J54</f>
        <v>#REF!</v>
      </c>
      <c r="M50" s="25" t="e">
        <f>$I57</f>
        <v>#REF!</v>
      </c>
      <c r="N50" s="25" t="e">
        <f>$H60</f>
        <v>#REF!</v>
      </c>
      <c r="O50" s="24" t="e">
        <f>$G63</f>
        <v>#REF!</v>
      </c>
    </row>
    <row r="51" spans="1:15" hidden="1">
      <c r="A51" s="2">
        <v>11</v>
      </c>
      <c r="C51" s="4"/>
      <c r="G51" s="28" t="str">
        <f>IF(D15="嘉島町総合運動公園(西エリア)","競技場","")</f>
        <v/>
      </c>
      <c r="H51" s="34" t="str">
        <f>IF(D15="嘉島町民体育館","全体","")</f>
        <v/>
      </c>
      <c r="I51" s="34" t="str">
        <f>IF(D15="嘉島町民体育館","Cコート","")</f>
        <v/>
      </c>
      <c r="J51" s="35" t="str">
        <f>IF(D15="嘉島町スポーツ交流広場","Aコート","")</f>
        <v/>
      </c>
      <c r="K51" s="23"/>
      <c r="L51" s="36" t="e">
        <f>$J55</f>
        <v>#REF!</v>
      </c>
      <c r="M51" s="25" t="e">
        <f>$I58</f>
        <v>#REF!</v>
      </c>
      <c r="N51" s="25" t="e">
        <f>$H61</f>
        <v>#REF!</v>
      </c>
      <c r="O51" s="25" t="e">
        <f>$G64</f>
        <v>#REF!</v>
      </c>
    </row>
    <row r="52" spans="1:15" hidden="1">
      <c r="A52" s="2">
        <v>12</v>
      </c>
      <c r="C52" s="4"/>
      <c r="G52" s="37" t="str">
        <f>IF(D15="嘉島町総合運動公園(西エリア)","野球場","")</f>
        <v/>
      </c>
      <c r="H52" s="38" t="str">
        <f>IF(D15="嘉島町民体育館","Aコート","")</f>
        <v/>
      </c>
      <c r="I52" s="38" t="str">
        <f>IF(D15="嘉島町民体育館","トレ室","")</f>
        <v/>
      </c>
      <c r="J52" s="39" t="str">
        <f>IF(D15="嘉島町スポーツ交流広場","Bコート","")</f>
        <v/>
      </c>
      <c r="K52" s="23"/>
      <c r="L52" s="23"/>
      <c r="M52" s="25" t="e">
        <f>$J56</f>
        <v>#REF!</v>
      </c>
      <c r="N52" s="25" t="e">
        <f>$I59</f>
        <v>#REF!</v>
      </c>
      <c r="O52" s="25" t="e">
        <f>$H62</f>
        <v>#REF!</v>
      </c>
    </row>
    <row r="53" spans="1:15" hidden="1">
      <c r="A53" s="2">
        <v>13</v>
      </c>
      <c r="C53" s="6" t="s">
        <v>26</v>
      </c>
      <c r="D53" s="15">
        <f>IF(O19=22,"00",30)</f>
        <v>30</v>
      </c>
      <c r="G53" s="30" t="e">
        <f>IF(#REF!="嘉島町営運動場","全体","")</f>
        <v>#REF!</v>
      </c>
      <c r="H53" s="31" t="e">
        <f>IF(#REF!="嘉島町総合運動公園(西エリア)","テニスコート","")</f>
        <v>#REF!</v>
      </c>
      <c r="I53" s="32" t="e">
        <f>IF(#REF!="嘉島町民体育館","Bコート","")</f>
        <v>#REF!</v>
      </c>
      <c r="J53" s="33" t="e">
        <f>IF(#REF!="嘉島町スポーツ交流広場","全体","")</f>
        <v>#REF!</v>
      </c>
      <c r="K53" s="23"/>
      <c r="L53" s="23"/>
      <c r="M53" s="25" t="e">
        <f>$J57</f>
        <v>#REF!</v>
      </c>
      <c r="N53" s="25" t="e">
        <f>$I60</f>
        <v>#REF!</v>
      </c>
      <c r="O53" s="25" t="e">
        <f>$H63</f>
        <v>#REF!</v>
      </c>
    </row>
    <row r="54" spans="1:15" hidden="1">
      <c r="A54" s="2">
        <v>14</v>
      </c>
      <c r="C54" s="4"/>
      <c r="G54" s="28" t="e">
        <f>IF(#REF!="嘉島町総合運動公園(西エリア)","競技場","")</f>
        <v>#REF!</v>
      </c>
      <c r="H54" s="34" t="e">
        <f>IF(#REF!="嘉島町民体育館","全体","")</f>
        <v>#REF!</v>
      </c>
      <c r="I54" s="34" t="e">
        <f>IF(#REF!="嘉島町民体育館","Cコート","")</f>
        <v>#REF!</v>
      </c>
      <c r="J54" s="35" t="e">
        <f>IF(#REF!="嘉島町スポーツ交流広場","Aコート","")</f>
        <v>#REF!</v>
      </c>
      <c r="K54" s="23"/>
      <c r="L54" s="23"/>
      <c r="M54" s="36" t="e">
        <f>$J58</f>
        <v>#REF!</v>
      </c>
      <c r="N54" s="25" t="e">
        <f>$I61</f>
        <v>#REF!</v>
      </c>
      <c r="O54" s="25" t="e">
        <f>$H64</f>
        <v>#REF!</v>
      </c>
    </row>
    <row r="55" spans="1:15" hidden="1">
      <c r="A55" s="2">
        <v>15</v>
      </c>
      <c r="C55" s="4"/>
      <c r="G55" s="37" t="e">
        <f>IF(#REF!="嘉島町総合運動公園(西エリア)","野球場","")</f>
        <v>#REF!</v>
      </c>
      <c r="H55" s="38" t="e">
        <f>IF(#REF!="嘉島町民体育館","Aコート","")</f>
        <v>#REF!</v>
      </c>
      <c r="I55" s="38" t="e">
        <f>IF(#REF!="嘉島町民体育館","トレ室","")</f>
        <v>#REF!</v>
      </c>
      <c r="J55" s="39" t="e">
        <f>IF(#REF!="嘉島町スポーツ交流広場","Bコート","")</f>
        <v>#REF!</v>
      </c>
      <c r="K55" s="23"/>
      <c r="L55" s="23"/>
      <c r="M55" s="23"/>
      <c r="N55" s="25" t="e">
        <f>$J59</f>
        <v>#REF!</v>
      </c>
      <c r="O55" s="25" t="e">
        <f>$I62</f>
        <v>#REF!</v>
      </c>
    </row>
    <row r="56" spans="1:15" hidden="1">
      <c r="A56" s="2">
        <v>16</v>
      </c>
      <c r="C56" s="6" t="s">
        <v>26</v>
      </c>
      <c r="D56" s="15">
        <f>IF(O20=22,"00",30)</f>
        <v>30</v>
      </c>
      <c r="G56" s="30" t="e">
        <f>IF(#REF!="嘉島町営運動場","全体","")</f>
        <v>#REF!</v>
      </c>
      <c r="H56" s="31" t="e">
        <f>IF(#REF!="嘉島町総合運動公園(西エリア)","テニスコート","")</f>
        <v>#REF!</v>
      </c>
      <c r="I56" s="32" t="e">
        <f>IF(#REF!="嘉島町民体育館","Bコート","")</f>
        <v>#REF!</v>
      </c>
      <c r="J56" s="33" t="e">
        <f>IF(#REF!="嘉島町スポーツ交流広場","全体","")</f>
        <v>#REF!</v>
      </c>
      <c r="K56" s="23"/>
      <c r="L56" s="23"/>
      <c r="M56" s="23"/>
      <c r="N56" s="25" t="e">
        <f>$J60</f>
        <v>#REF!</v>
      </c>
      <c r="O56" s="25" t="e">
        <f>$I63</f>
        <v>#REF!</v>
      </c>
    </row>
    <row r="57" spans="1:15" hidden="1">
      <c r="A57" s="2">
        <v>17</v>
      </c>
      <c r="C57" s="4"/>
      <c r="G57" s="28" t="e">
        <f>IF(#REF!="嘉島町総合運動公園(西エリア)","競技場","")</f>
        <v>#REF!</v>
      </c>
      <c r="H57" s="34" t="e">
        <f>IF(#REF!="嘉島町民体育館","全体","")</f>
        <v>#REF!</v>
      </c>
      <c r="I57" s="34" t="e">
        <f>IF(#REF!="嘉島町民体育館","Cコート","")</f>
        <v>#REF!</v>
      </c>
      <c r="J57" s="35" t="e">
        <f>IF(#REF!="嘉島町スポーツ交流広場","Aコート","")</f>
        <v>#REF!</v>
      </c>
      <c r="K57" s="23"/>
      <c r="L57" s="23"/>
      <c r="M57" s="23"/>
      <c r="N57" s="36" t="e">
        <f>$J61</f>
        <v>#REF!</v>
      </c>
      <c r="O57" s="25" t="e">
        <f>$I64</f>
        <v>#REF!</v>
      </c>
    </row>
    <row r="58" spans="1:15" hidden="1">
      <c r="A58" s="2">
        <v>18</v>
      </c>
      <c r="C58" s="4"/>
      <c r="G58" s="37" t="e">
        <f>IF(#REF!="嘉島町総合運動公園(西エリア)","野球場","")</f>
        <v>#REF!</v>
      </c>
      <c r="H58" s="38" t="e">
        <f>IF(#REF!="嘉島町民体育館","Aコート","")</f>
        <v>#REF!</v>
      </c>
      <c r="I58" s="38" t="e">
        <f>IF(#REF!="嘉島町民体育館","トレ室","")</f>
        <v>#REF!</v>
      </c>
      <c r="J58" s="39" t="e">
        <f>IF(#REF!="嘉島町スポーツ交流広場","Bコート","")</f>
        <v>#REF!</v>
      </c>
      <c r="K58" s="23"/>
      <c r="L58" s="23"/>
      <c r="M58" s="23"/>
      <c r="N58" s="23"/>
      <c r="O58" s="25" t="e">
        <f>$J62</f>
        <v>#REF!</v>
      </c>
    </row>
    <row r="59" spans="1:15" hidden="1">
      <c r="A59" s="2">
        <v>19</v>
      </c>
      <c r="C59" s="6" t="s">
        <v>26</v>
      </c>
      <c r="D59" s="15">
        <f>IF(O21=22,"00",30)</f>
        <v>30</v>
      </c>
      <c r="G59" s="30" t="e">
        <f>IF(#REF!="嘉島町営運動場","全体","")</f>
        <v>#REF!</v>
      </c>
      <c r="H59" s="31" t="e">
        <f>IF(#REF!="嘉島町総合運動公園(西エリア)","テニスコート","")</f>
        <v>#REF!</v>
      </c>
      <c r="I59" s="32" t="e">
        <f>IF(#REF!="嘉島町民体育館","Bコート","")</f>
        <v>#REF!</v>
      </c>
      <c r="J59" s="33" t="e">
        <f>IF(#REF!="嘉島町スポーツ交流広場","全体","")</f>
        <v>#REF!</v>
      </c>
      <c r="K59" s="23"/>
      <c r="L59" s="23"/>
      <c r="M59" s="23"/>
      <c r="N59" s="23"/>
      <c r="O59" s="25" t="e">
        <f>$J63</f>
        <v>#REF!</v>
      </c>
    </row>
    <row r="60" spans="1:15" hidden="1">
      <c r="A60" s="2">
        <v>20</v>
      </c>
      <c r="C60" s="4"/>
      <c r="G60" s="28" t="e">
        <f>IF(#REF!="嘉島町総合運動公園(西エリア)","競技場","")</f>
        <v>#REF!</v>
      </c>
      <c r="H60" s="34" t="e">
        <f>IF(#REF!="嘉島町民体育館","全体","")</f>
        <v>#REF!</v>
      </c>
      <c r="I60" s="34" t="e">
        <f>IF(#REF!="嘉島町民体育館","Cコート","")</f>
        <v>#REF!</v>
      </c>
      <c r="J60" s="35" t="e">
        <f>IF(#REF!="嘉島町スポーツ交流広場","Aコート","")</f>
        <v>#REF!</v>
      </c>
      <c r="K60" s="23"/>
      <c r="L60" s="23"/>
      <c r="M60" s="23"/>
      <c r="N60" s="23"/>
      <c r="O60" s="36" t="e">
        <f>$J64</f>
        <v>#REF!</v>
      </c>
    </row>
    <row r="61" spans="1:15" hidden="1">
      <c r="A61" s="2">
        <v>21</v>
      </c>
      <c r="C61" s="4"/>
      <c r="G61" s="37" t="e">
        <f>IF(#REF!="嘉島町総合運動公園(西エリア)","野球場","")</f>
        <v>#REF!</v>
      </c>
      <c r="H61" s="38" t="e">
        <f>IF(#REF!="嘉島町民体育館","Aコート","")</f>
        <v>#REF!</v>
      </c>
      <c r="I61" s="38" t="e">
        <f>IF(#REF!="嘉島町民体育館","トレ室","")</f>
        <v>#REF!</v>
      </c>
      <c r="J61" s="39" t="e">
        <f>IF(#REF!="嘉島町スポーツ交流広場","Bコート","")</f>
        <v>#REF!</v>
      </c>
      <c r="K61" s="23"/>
      <c r="L61" s="23"/>
      <c r="M61" s="23"/>
      <c r="N61" s="23"/>
      <c r="O61" s="23"/>
    </row>
    <row r="62" spans="1:15" hidden="1">
      <c r="A62" s="2">
        <v>22</v>
      </c>
      <c r="C62" s="6" t="s">
        <v>26</v>
      </c>
      <c r="D62" s="15">
        <f>IF(O22=22,"00",30)</f>
        <v>30</v>
      </c>
      <c r="G62" s="30" t="e">
        <f>IF(#REF!="嘉島町営運動場","全体","")</f>
        <v>#REF!</v>
      </c>
      <c r="H62" s="31" t="e">
        <f>IF(#REF!="嘉島町総合運動公園(西エリア)","テニスコート","")</f>
        <v>#REF!</v>
      </c>
      <c r="I62" s="32" t="e">
        <f>IF(#REF!="嘉島町民体育館","Bコート","")</f>
        <v>#REF!</v>
      </c>
      <c r="J62" s="33" t="e">
        <f>IF(#REF!="嘉島町スポーツ交流広場","全体","")</f>
        <v>#REF!</v>
      </c>
      <c r="K62" s="23"/>
      <c r="L62" s="23"/>
      <c r="M62" s="23"/>
      <c r="N62" s="23"/>
      <c r="O62" s="23"/>
    </row>
    <row r="63" spans="1:15" hidden="1">
      <c r="A63" s="2">
        <v>23</v>
      </c>
      <c r="C63" s="4"/>
      <c r="G63" s="28" t="e">
        <f>IF(#REF!="嘉島町総合運動公園(西エリア)","競技場","")</f>
        <v>#REF!</v>
      </c>
      <c r="H63" s="34" t="e">
        <f>IF(#REF!="嘉島町民体育館","全体","")</f>
        <v>#REF!</v>
      </c>
      <c r="I63" s="34" t="e">
        <f>IF(#REF!="嘉島町民体育館","Cコート","")</f>
        <v>#REF!</v>
      </c>
      <c r="J63" s="35" t="e">
        <f>IF(#REF!="嘉島町スポーツ交流広場","Aコート","")</f>
        <v>#REF!</v>
      </c>
      <c r="K63" s="23"/>
      <c r="L63" s="23"/>
      <c r="M63" s="23"/>
      <c r="N63" s="23"/>
      <c r="O63" s="23"/>
    </row>
    <row r="64" spans="1:15" hidden="1">
      <c r="A64" s="2">
        <v>24</v>
      </c>
      <c r="C64" s="4"/>
      <c r="G64" s="37" t="e">
        <f>IF(#REF!="嘉島町総合運動公園(西エリア)","野球場","")</f>
        <v>#REF!</v>
      </c>
      <c r="H64" s="38" t="e">
        <f>IF(#REF!="嘉島町民体育館","Aコート","")</f>
        <v>#REF!</v>
      </c>
      <c r="I64" s="38" t="e">
        <f>IF(#REF!="嘉島町民体育館","トレ室","")</f>
        <v>#REF!</v>
      </c>
      <c r="J64" s="39" t="e">
        <f>IF(#REF!="嘉島町スポーツ交流広場","Bコート","")</f>
        <v>#REF!</v>
      </c>
      <c r="K64" s="23"/>
      <c r="L64" s="23"/>
      <c r="M64" s="23"/>
      <c r="N64" s="23"/>
      <c r="O64" s="23"/>
    </row>
    <row r="65" spans="1:15" hidden="1">
      <c r="A65" s="2">
        <v>25</v>
      </c>
      <c r="C65" s="4"/>
      <c r="G65" s="22"/>
      <c r="H65" s="23"/>
      <c r="I65" s="23"/>
      <c r="J65" s="23"/>
      <c r="K65" s="23"/>
      <c r="L65" s="23"/>
      <c r="M65" s="23"/>
      <c r="N65" s="23"/>
      <c r="O65" s="23"/>
    </row>
    <row r="66" spans="1:15" hidden="1">
      <c r="A66" s="2">
        <v>26</v>
      </c>
      <c r="C66" s="4"/>
      <c r="G66" s="22"/>
      <c r="H66" s="23"/>
      <c r="I66" s="23"/>
      <c r="J66" s="23"/>
      <c r="K66" s="23"/>
      <c r="L66" s="23"/>
      <c r="M66" s="23"/>
      <c r="N66" s="23"/>
      <c r="O66" s="23"/>
    </row>
    <row r="67" spans="1:15" hidden="1">
      <c r="A67" s="2">
        <v>27</v>
      </c>
      <c r="C67" s="4"/>
      <c r="G67" s="22"/>
      <c r="H67" s="23"/>
      <c r="I67" s="23"/>
      <c r="J67" s="23"/>
      <c r="K67" s="23"/>
      <c r="L67" s="23"/>
      <c r="M67" s="23"/>
      <c r="N67" s="23"/>
      <c r="O67" s="23"/>
    </row>
    <row r="68" spans="1:15" hidden="1">
      <c r="A68" s="2">
        <v>28</v>
      </c>
      <c r="C68" s="4"/>
      <c r="G68" s="22"/>
      <c r="H68" s="23"/>
      <c r="I68" s="23"/>
      <c r="J68" s="23"/>
      <c r="K68" s="23"/>
      <c r="L68" s="23"/>
      <c r="M68" s="23"/>
      <c r="N68" s="23"/>
      <c r="O68" s="23"/>
    </row>
    <row r="69" spans="1:15" hidden="1">
      <c r="A69" s="2">
        <v>29</v>
      </c>
      <c r="C69" s="4"/>
      <c r="G69" s="22"/>
      <c r="H69" s="23"/>
      <c r="I69" s="23"/>
      <c r="J69" s="23"/>
      <c r="K69" s="23"/>
      <c r="L69" s="23"/>
      <c r="M69" s="23"/>
      <c r="N69" s="23"/>
      <c r="O69" s="23"/>
    </row>
    <row r="70" spans="1:15" hidden="1">
      <c r="A70" s="2">
        <v>30</v>
      </c>
      <c r="C70" s="4"/>
      <c r="G70" s="22"/>
      <c r="H70" s="23"/>
      <c r="I70" s="23"/>
      <c r="J70" s="23"/>
      <c r="K70" s="23"/>
      <c r="L70" s="23"/>
      <c r="M70" s="23"/>
      <c r="N70" s="23"/>
      <c r="O70" s="23"/>
    </row>
    <row r="71" spans="1:15" hidden="1">
      <c r="A71" s="2">
        <v>31</v>
      </c>
      <c r="C71" s="4"/>
      <c r="G71" s="22"/>
      <c r="H71" s="23"/>
      <c r="I71" s="23"/>
      <c r="J71" s="23"/>
      <c r="K71" s="23"/>
      <c r="L71" s="23"/>
      <c r="M71" s="23"/>
      <c r="N71" s="23"/>
      <c r="O71" s="23"/>
    </row>
    <row r="72" spans="1:15" hidden="1">
      <c r="A72" s="2">
        <v>32</v>
      </c>
      <c r="C72" s="4"/>
      <c r="G72" s="22"/>
      <c r="H72" s="23"/>
      <c r="I72" s="23"/>
      <c r="J72" s="23"/>
      <c r="K72" s="23"/>
      <c r="L72" s="23"/>
      <c r="M72" s="23"/>
      <c r="N72" s="23"/>
      <c r="O72" s="23"/>
    </row>
    <row r="73" spans="1:15" hidden="1">
      <c r="A73" s="2">
        <v>33</v>
      </c>
      <c r="C73" s="4"/>
      <c r="G73" s="22"/>
      <c r="H73" s="23"/>
      <c r="I73" s="23"/>
      <c r="J73" s="23"/>
      <c r="K73" s="23"/>
      <c r="L73" s="23"/>
      <c r="M73" s="23"/>
      <c r="N73" s="23"/>
      <c r="O73" s="23"/>
    </row>
    <row r="74" spans="1:15" hidden="1">
      <c r="A74" s="2">
        <v>34</v>
      </c>
      <c r="C74" s="4"/>
      <c r="G74" s="22"/>
      <c r="H74" s="23"/>
      <c r="I74" s="23"/>
      <c r="J74" s="23"/>
      <c r="K74" s="23"/>
      <c r="L74" s="23"/>
      <c r="M74" s="23"/>
      <c r="N74" s="23"/>
      <c r="O74" s="23"/>
    </row>
    <row r="75" spans="1:15" hidden="1">
      <c r="A75" s="2">
        <v>35</v>
      </c>
      <c r="C75" s="4"/>
      <c r="G75" s="22"/>
      <c r="H75" s="23"/>
      <c r="I75" s="23"/>
      <c r="J75" s="23"/>
      <c r="K75" s="23"/>
      <c r="L75" s="23"/>
      <c r="M75" s="23"/>
      <c r="N75" s="23"/>
      <c r="O75" s="23"/>
    </row>
    <row r="76" spans="1:15" hidden="1">
      <c r="A76" s="2">
        <v>36</v>
      </c>
      <c r="C76" s="4"/>
      <c r="G76" s="22"/>
      <c r="H76" s="23"/>
      <c r="I76" s="23"/>
      <c r="J76" s="23"/>
      <c r="K76" s="23"/>
      <c r="L76" s="23"/>
      <c r="M76" s="23"/>
      <c r="N76" s="23"/>
      <c r="O76" s="23"/>
    </row>
    <row r="77" spans="1:15" hidden="1">
      <c r="A77" s="2">
        <v>37</v>
      </c>
      <c r="C77" s="4"/>
      <c r="G77" s="22"/>
      <c r="H77" s="23"/>
      <c r="I77" s="23"/>
      <c r="J77" s="23"/>
      <c r="K77" s="23"/>
      <c r="L77" s="23"/>
      <c r="M77" s="23"/>
      <c r="N77" s="23"/>
      <c r="O77" s="23"/>
    </row>
    <row r="78" spans="1:15" hidden="1">
      <c r="A78" s="2">
        <v>38</v>
      </c>
      <c r="C78" s="4"/>
      <c r="G78" s="22"/>
      <c r="H78" s="23"/>
      <c r="I78" s="23"/>
      <c r="J78" s="23"/>
      <c r="K78" s="23"/>
      <c r="L78" s="23"/>
      <c r="M78" s="23"/>
      <c r="N78" s="23"/>
      <c r="O78" s="23"/>
    </row>
    <row r="79" spans="1:15" hidden="1">
      <c r="A79" s="2">
        <v>39</v>
      </c>
      <c r="C79" s="4"/>
      <c r="G79" s="22"/>
      <c r="H79" s="23"/>
      <c r="I79" s="23"/>
      <c r="J79" s="23"/>
      <c r="K79" s="23"/>
      <c r="L79" s="23"/>
      <c r="M79" s="23"/>
      <c r="N79" s="23"/>
      <c r="O79" s="23"/>
    </row>
    <row r="80" spans="1:15" hidden="1">
      <c r="A80" s="2">
        <v>40</v>
      </c>
      <c r="C80" s="4"/>
      <c r="G80" s="22"/>
      <c r="H80" s="23"/>
      <c r="I80" s="23"/>
      <c r="J80" s="23"/>
      <c r="K80" s="23"/>
      <c r="L80" s="23"/>
      <c r="M80" s="23"/>
      <c r="N80" s="23"/>
      <c r="O80" s="23"/>
    </row>
    <row r="81" spans="1:15" hidden="1">
      <c r="A81" s="2">
        <v>41</v>
      </c>
      <c r="C81" s="4"/>
      <c r="G81" s="22"/>
      <c r="H81" s="23"/>
      <c r="I81" s="23"/>
      <c r="J81" s="23"/>
      <c r="K81" s="23"/>
      <c r="L81" s="23"/>
      <c r="M81" s="23"/>
      <c r="N81" s="23"/>
      <c r="O81" s="23"/>
    </row>
    <row r="82" spans="1:15" hidden="1">
      <c r="A82" s="2">
        <v>42</v>
      </c>
      <c r="C82" s="4"/>
      <c r="G82" s="22"/>
      <c r="H82" s="23"/>
      <c r="I82" s="23"/>
      <c r="J82" s="23"/>
      <c r="K82" s="23"/>
      <c r="L82" s="23"/>
      <c r="M82" s="23"/>
      <c r="N82" s="23"/>
      <c r="O82" s="23"/>
    </row>
    <row r="83" spans="1:15" hidden="1">
      <c r="A83" s="2">
        <v>43</v>
      </c>
      <c r="C83" s="4"/>
      <c r="G83" s="22"/>
      <c r="H83" s="23"/>
      <c r="I83" s="23"/>
      <c r="J83" s="23"/>
      <c r="K83" s="23"/>
      <c r="L83" s="23"/>
      <c r="M83" s="23"/>
      <c r="N83" s="23"/>
      <c r="O83" s="23"/>
    </row>
    <row r="84" spans="1:15" hidden="1">
      <c r="A84" s="2">
        <v>44</v>
      </c>
      <c r="C84" s="4"/>
      <c r="G84" s="22"/>
      <c r="H84" s="23"/>
      <c r="I84" s="23"/>
      <c r="J84" s="23"/>
      <c r="K84" s="23"/>
      <c r="L84" s="23"/>
      <c r="M84" s="23"/>
      <c r="N84" s="23"/>
      <c r="O84" s="23"/>
    </row>
    <row r="85" spans="1:15" hidden="1">
      <c r="A85" s="2">
        <v>45</v>
      </c>
      <c r="C85" s="4"/>
      <c r="G85" s="22"/>
      <c r="H85" s="23"/>
      <c r="I85" s="23"/>
      <c r="J85" s="23"/>
      <c r="K85" s="23"/>
      <c r="L85" s="23"/>
      <c r="M85" s="23"/>
      <c r="N85" s="23"/>
      <c r="O85" s="23"/>
    </row>
    <row r="86" spans="1:15" hidden="1">
      <c r="A86" s="2">
        <v>46</v>
      </c>
      <c r="C86" s="4"/>
      <c r="G86" s="22"/>
      <c r="H86" s="23"/>
      <c r="I86" s="23"/>
      <c r="J86" s="23"/>
      <c r="K86" s="23"/>
      <c r="L86" s="23"/>
      <c r="M86" s="23"/>
      <c r="N86" s="23"/>
      <c r="O86" s="23"/>
    </row>
    <row r="87" spans="1:15" hidden="1">
      <c r="A87" s="2">
        <v>47</v>
      </c>
      <c r="C87" s="4"/>
      <c r="G87" s="22"/>
      <c r="H87" s="23"/>
      <c r="I87" s="23"/>
      <c r="J87" s="23"/>
      <c r="K87" s="23"/>
      <c r="L87" s="23"/>
      <c r="M87" s="23"/>
      <c r="N87" s="23"/>
      <c r="O87" s="23"/>
    </row>
    <row r="88" spans="1:15" hidden="1">
      <c r="A88" s="2">
        <v>48</v>
      </c>
      <c r="C88" s="4"/>
      <c r="G88" s="22"/>
      <c r="H88" s="23"/>
      <c r="I88" s="23"/>
      <c r="J88" s="23"/>
      <c r="K88" s="23"/>
      <c r="L88" s="23"/>
      <c r="M88" s="23"/>
      <c r="N88" s="23"/>
      <c r="O88" s="23"/>
    </row>
    <row r="89" spans="1:15" hidden="1">
      <c r="A89" s="2">
        <v>49</v>
      </c>
      <c r="C89" s="4"/>
      <c r="G89" s="22"/>
      <c r="H89" s="23"/>
      <c r="I89" s="23"/>
      <c r="J89" s="23"/>
      <c r="K89" s="23"/>
      <c r="L89" s="23"/>
      <c r="M89" s="23"/>
      <c r="N89" s="23"/>
      <c r="O89" s="23"/>
    </row>
    <row r="90" spans="1:15" hidden="1">
      <c r="A90" s="2">
        <v>50</v>
      </c>
      <c r="C90" s="4"/>
      <c r="G90" s="22"/>
      <c r="H90" s="23"/>
      <c r="I90" s="23"/>
      <c r="J90" s="23"/>
      <c r="K90" s="23"/>
      <c r="L90" s="23"/>
      <c r="M90" s="23"/>
      <c r="N90" s="23"/>
      <c r="O90" s="23"/>
    </row>
  </sheetData>
  <mergeCells count="43">
    <mergeCell ref="A15:A22"/>
    <mergeCell ref="B15:C15"/>
    <mergeCell ref="A26:R26"/>
    <mergeCell ref="Q2:R2"/>
    <mergeCell ref="Q3:R3"/>
    <mergeCell ref="A25:R25"/>
    <mergeCell ref="L15:R15"/>
    <mergeCell ref="D15:K15"/>
    <mergeCell ref="M16:N16"/>
    <mergeCell ref="B16:C17"/>
    <mergeCell ref="D16:E16"/>
    <mergeCell ref="G16:H16"/>
    <mergeCell ref="J16:K16"/>
    <mergeCell ref="P16:Q16"/>
    <mergeCell ref="D17:E17"/>
    <mergeCell ref="G17:H17"/>
    <mergeCell ref="J17:R17"/>
    <mergeCell ref="B19:C19"/>
    <mergeCell ref="B20:C20"/>
    <mergeCell ref="B21:C21"/>
    <mergeCell ref="B22:C22"/>
    <mergeCell ref="O2:P2"/>
    <mergeCell ref="K2:L2"/>
    <mergeCell ref="M2:N2"/>
    <mergeCell ref="O3:P3"/>
    <mergeCell ref="K3:L3"/>
    <mergeCell ref="M3:N3"/>
    <mergeCell ref="I2:J2"/>
    <mergeCell ref="I3:J3"/>
    <mergeCell ref="B23:R24"/>
    <mergeCell ref="A4:R4"/>
    <mergeCell ref="B14:R14"/>
    <mergeCell ref="B10:R10"/>
    <mergeCell ref="B6:R6"/>
    <mergeCell ref="A11:A12"/>
    <mergeCell ref="A23:A24"/>
    <mergeCell ref="B12:R12"/>
    <mergeCell ref="K11:R11"/>
    <mergeCell ref="I5:R5"/>
    <mergeCell ref="B7:R7"/>
    <mergeCell ref="B8:R8"/>
    <mergeCell ref="B9:R9"/>
    <mergeCell ref="B18:C18"/>
  </mergeCells>
  <phoneticPr fontId="1"/>
  <conditionalFormatting sqref="D50 D62 D53 D56 D59">
    <cfRule type="cellIs" dxfId="2" priority="37" operator="lessThan">
      <formula>$E$18</formula>
    </cfRule>
  </conditionalFormatting>
  <conditionalFormatting sqref="C49">
    <cfRule type="expression" dxfId="1" priority="38">
      <formula>$E$18=""</formula>
    </cfRule>
  </conditionalFormatting>
  <conditionalFormatting sqref="C5 E5 G5 B6:R10 C11:E11 G11:J11 B12:R12 B13:D13 G13:I13 L13:N13 D15:R15 D18 F18 H18 J18 L18 O18 Q18">
    <cfRule type="containsBlanks" dxfId="0" priority="1">
      <formula>LEN(TRIM(B5))=0</formula>
    </cfRule>
  </conditionalFormatting>
  <dataValidations count="21">
    <dataValidation type="list" allowBlank="1" showInputMessage="1" showErrorMessage="1" sqref="B7:R7">
      <formula1>",,一団体で開催される規模の大会,,県大会規模以下,,九州大会規模,,全国大会規模,,"</formula1>
    </dataValidation>
    <dataValidation type="list" allowBlank="1" showInputMessage="1" showErrorMessage="1" sqref="F16 F17 I17">
      <formula1>$A$41</formula1>
    </dataValidation>
    <dataValidation type="list" allowBlank="1" showInputMessage="1" showErrorMessage="1" sqref="R16">
      <formula1>$A$41:$A$42</formula1>
    </dataValidation>
    <dataValidation type="list" allowBlank="1" showInputMessage="1" showErrorMessage="1" sqref="L18:L22">
      <formula1>$B$41:$B$42</formula1>
    </dataValidation>
    <dataValidation type="list" allowBlank="1" showInputMessage="1" showErrorMessage="1" sqref="I16">
      <formula1>$A$41:$A$50</formula1>
    </dataValidation>
    <dataValidation type="list" allowBlank="1" showInputMessage="1" showErrorMessage="1" sqref="C11:E11 G11:J11 B13:E13 G13:J13 L13:O13">
      <formula1>$A$40:$A$49</formula1>
    </dataValidation>
    <dataValidation type="list" allowBlank="1" showInputMessage="1" showErrorMessage="1" sqref="E5 F18:F22 O16">
      <formula1>$A$41:$A$52</formula1>
    </dataValidation>
    <dataValidation type="list" allowBlank="1" showInputMessage="1" showErrorMessage="1" sqref="Q22">
      <formula1>$C62:$D62</formula1>
    </dataValidation>
    <dataValidation type="list" allowBlank="1" showInputMessage="1" showErrorMessage="1" sqref="J18:J22 O18:O22">
      <formula1>$A$48:$A$62</formula1>
    </dataValidation>
    <dataValidation type="list" allowBlank="1" showInputMessage="1" showErrorMessage="1" sqref="L15">
      <formula1>$K$36:$K$48</formula1>
    </dataValidation>
    <dataValidation type="list" allowBlank="1" showInputMessage="1" showErrorMessage="1" sqref="H19:H22">
      <formula1>$A$41:$A$71</formula1>
    </dataValidation>
    <dataValidation type="list" allowBlank="1" showInputMessage="1" showErrorMessage="1" sqref="L16">
      <formula1>$A$41:$A$90</formula1>
    </dataValidation>
    <dataValidation type="list" allowBlank="1" showInputMessage="1" showErrorMessage="1" sqref="H18">
      <formula1>$A$41:$A$71</formula1>
    </dataValidation>
    <dataValidation type="list" allowBlank="1" showInputMessage="1" showErrorMessage="1" sqref="C5">
      <formula1>$A$46:$A$52</formula1>
    </dataValidation>
    <dataValidation type="list" allowBlank="1" showInputMessage="1" showErrorMessage="1" sqref="G5">
      <formula1>$A$41:$A$71</formula1>
    </dataValidation>
    <dataValidation type="list" allowBlank="1" showInputMessage="1" showErrorMessage="1" sqref="Q21">
      <formula1>$C59:$D59</formula1>
    </dataValidation>
    <dataValidation type="list" allowBlank="1" showInputMessage="1" showErrorMessage="1" sqref="Q20">
      <formula1>$C56:$D56</formula1>
    </dataValidation>
    <dataValidation type="list" allowBlank="1" showInputMessage="1" showErrorMessage="1" sqref="Q19">
      <formula1>$C53:$D53</formula1>
    </dataValidation>
    <dataValidation type="list" allowBlank="1" showInputMessage="1" showErrorMessage="1" sqref="Q18">
      <formula1>$C50:$D50</formula1>
    </dataValidation>
    <dataValidation type="list" allowBlank="1" showInputMessage="1" showErrorMessage="1" sqref="D18:D22">
      <formula1>",,R6,,R7,,R8,,R9,,R10,,"</formula1>
    </dataValidation>
    <dataValidation type="list" allowBlank="1" showInputMessage="1" showErrorMessage="1" sqref="D15">
      <formula1>",,　,,嘉島町総合運動公園(西エリア),,嘉島町スポーツ交流広場,,嘉島町民体育館,,嘉島町営運動場,,"</formula1>
    </dataValidation>
  </dataValidations>
  <printOptions horizontalCentered="1"/>
  <pageMargins left="0.25" right="0.25" top="0.75" bottom="0.75" header="0.3" footer="0.3"/>
  <pageSetup paperSize="9" scale="81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届出書(入力用)</vt:lpstr>
      <vt:lpstr>'届出書(入力用)'!Print_Area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2024-05-07T07:07:25Z</dcterms:created>
  <dcterms:modified xsi:type="dcterms:W3CDTF">2024-05-07T07:07:28Z</dcterms:modified>
</cp:coreProperties>
</file>