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16\redirect\y-uchida\Desktop\指定申請書類\居宅介護支援\"/>
    </mc:Choice>
  </mc:AlternateContent>
  <bookViews>
    <workbookView xWindow="765" yWindow="765" windowWidth="17010" windowHeight="11235"/>
  </bookViews>
  <sheets>
    <sheet name="【記載例】シフト記号表（勤務時間帯）" sheetId="4" r:id="rId1"/>
    <sheet name="【記載例】居宅介護支援" sheetId="7" r:id="rId2"/>
    <sheet name="居宅介護支援" sheetId="1" r:id="rId3"/>
    <sheet name="シフト記号表（勤務時間帯）" sheetId="8" r:id="rId4"/>
    <sheet name="記入方法" sheetId="5" r:id="rId5"/>
    <sheet name="プルダウン・リスト" sheetId="2" r:id="rId6"/>
  </sheets>
  <definedNames>
    <definedName name="_xlnm.Print_Area" localSheetId="0">'【記載例】シフト記号表（勤務時間帯）'!$A$1:$U$38</definedName>
    <definedName name="_xlnm.Print_Area" localSheetId="1">【記載例】居宅介護支援!$A$1:$BG$73</definedName>
    <definedName name="_xlnm.Print_Area" localSheetId="3">'シフト記号表（勤務時間帯）'!$A$1:$U$38</definedName>
    <definedName name="_xlnm.Print_Area" localSheetId="4">記入方法!$B$1:$S$61</definedName>
    <definedName name="_xlnm.Print_Area" localSheetId="2">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58" i="1"/>
  <c r="F58" i="1"/>
  <c r="H61" i="7"/>
  <c r="F61" i="7"/>
  <c r="F62" i="1" l="1"/>
  <c r="I67" i="7"/>
  <c r="D72" i="7"/>
  <c r="I67" i="1"/>
  <c r="D72" i="1"/>
  <c r="H6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<sst xmlns="http://schemas.openxmlformats.org/spreadsheetml/2006/main" count="923" uniqueCount="208">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</sst>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tabSelected="1" view="pageBreakPreview" zoomScaleNormal="100" zoomScaleSheetLayoutView="100" workbookViewId="0">
      <selection activeCell="C10" sqref="C1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H73"/>
  <sheetViews>
    <sheetView showGridLines="0" view="pageBreakPreview" zoomScale="75" zoomScaleNormal="55" zoomScaleSheetLayoutView="75" workbookViewId="0">
      <selection activeCell="R3" sqref="R3"/>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207</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5">
        <v>8</v>
      </c>
      <c r="AT5" s="156"/>
      <c r="AU5" s="67" t="s">
        <v>57</v>
      </c>
      <c r="AV5" s="66"/>
      <c r="AW5" s="155">
        <v>40</v>
      </c>
      <c r="AX5" s="156"/>
      <c r="AY5" s="67" t="s">
        <v>58</v>
      </c>
      <c r="AZ5" s="66"/>
      <c r="BA5" s="155">
        <v>160</v>
      </c>
      <c r="BB5" s="156"/>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7">
        <v>0.375</v>
      </c>
      <c r="L6" s="157"/>
      <c r="M6" s="157"/>
      <c r="N6" s="64" t="s">
        <v>50</v>
      </c>
      <c r="O6" s="157">
        <v>0.75</v>
      </c>
      <c r="P6" s="157"/>
      <c r="Q6" s="157"/>
      <c r="R6" s="60" t="s">
        <v>103</v>
      </c>
      <c r="S6" s="158">
        <f>(O6-K6)*24</f>
        <v>9</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t="s">
        <v>162</v>
      </c>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0">
        <v>100</v>
      </c>
      <c r="BB9" s="171"/>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104"/>
      <c r="Q11" s="104"/>
      <c r="R11" s="104"/>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101"/>
      <c r="Q12" s="101"/>
      <c r="R12" s="101"/>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t="s">
        <v>2</v>
      </c>
      <c r="D16" s="242"/>
      <c r="E16" s="243" t="s">
        <v>168</v>
      </c>
      <c r="F16" s="244"/>
      <c r="G16" s="227" t="s">
        <v>173</v>
      </c>
      <c r="H16" s="228"/>
      <c r="I16" s="228"/>
      <c r="J16" s="228"/>
      <c r="K16" s="229"/>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2">
        <f>IF($BC$3="計画",SUM(S17:AT17),IF($BC$3="実績",SUM(S17:AW17),""))</f>
        <v>80</v>
      </c>
      <c r="AY16" s="203"/>
      <c r="AZ16" s="206">
        <f>IF($BC$3="計画",AX16/4,IF($BC$3="実績",AX16/($BA$7/7),""))</f>
        <v>20</v>
      </c>
      <c r="BA16" s="207"/>
      <c r="BB16" s="210" t="s">
        <v>174</v>
      </c>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4"/>
      <c r="AY17" s="205"/>
      <c r="AZ17" s="208"/>
      <c r="BA17" s="209"/>
      <c r="BB17" s="213"/>
      <c r="BC17" s="214"/>
      <c r="BD17" s="214"/>
      <c r="BE17" s="214"/>
      <c r="BF17" s="214"/>
      <c r="BG17" s="215"/>
    </row>
    <row r="18" spans="2:59" ht="20.25" customHeight="1" x14ac:dyDescent="0.4">
      <c r="B18" s="219">
        <f>B16+1</f>
        <v>2</v>
      </c>
      <c r="C18" s="220" t="s">
        <v>174</v>
      </c>
      <c r="D18" s="221"/>
      <c r="E18" s="223" t="s">
        <v>168</v>
      </c>
      <c r="F18" s="224"/>
      <c r="G18" s="227" t="s">
        <v>173</v>
      </c>
      <c r="H18" s="228"/>
      <c r="I18" s="228"/>
      <c r="J18" s="228"/>
      <c r="K18" s="229"/>
      <c r="L18" s="231" t="s">
        <v>144</v>
      </c>
      <c r="M18" s="232"/>
      <c r="N18" s="232"/>
      <c r="O18" s="233"/>
      <c r="P18" s="237" t="s">
        <v>55</v>
      </c>
      <c r="Q18" s="238"/>
      <c r="R18" s="23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4">
        <f>IF($BC$3="計画",SUM(S19:AT19),IF($BC$3="実績",SUM(S19:AW19),""))</f>
        <v>80</v>
      </c>
      <c r="AY18" s="205"/>
      <c r="AZ18" s="208">
        <f>IF($BC$3="計画",AX18/4,IF($BC$3="実績",AX18/($BA$7/7),""))</f>
        <v>20</v>
      </c>
      <c r="BA18" s="209"/>
      <c r="BB18" s="251" t="s">
        <v>170</v>
      </c>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4"/>
      <c r="AY19" s="205"/>
      <c r="AZ19" s="208"/>
      <c r="BA19" s="209"/>
      <c r="BB19" s="213"/>
      <c r="BC19" s="214"/>
      <c r="BD19" s="214"/>
      <c r="BE19" s="214"/>
      <c r="BF19" s="214"/>
      <c r="BG19" s="215"/>
    </row>
    <row r="20" spans="2:59" ht="20.25" customHeight="1" x14ac:dyDescent="0.4">
      <c r="B20" s="219">
        <f t="shared" ref="B20" si="1">B18+1</f>
        <v>3</v>
      </c>
      <c r="C20" s="220" t="s">
        <v>174</v>
      </c>
      <c r="D20" s="221"/>
      <c r="E20" s="254" t="s">
        <v>143</v>
      </c>
      <c r="F20" s="221"/>
      <c r="G20" s="227" t="s">
        <v>174</v>
      </c>
      <c r="H20" s="228"/>
      <c r="I20" s="228"/>
      <c r="J20" s="228"/>
      <c r="K20" s="229"/>
      <c r="L20" s="256" t="s">
        <v>163</v>
      </c>
      <c r="M20" s="257"/>
      <c r="N20" s="257"/>
      <c r="O20" s="258"/>
      <c r="P20" s="237" t="s">
        <v>55</v>
      </c>
      <c r="Q20" s="238"/>
      <c r="R20" s="23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4">
        <f>IF($BC$3="計画",SUM(S21:AT21),IF($BC$3="実績",SUM(S21:AW21),""))</f>
        <v>159.99999999999997</v>
      </c>
      <c r="AY20" s="205"/>
      <c r="AZ20" s="208">
        <f>IF($BC$3="計画",AX20/4,IF($BC$3="実績",AX20/($BA$7/7),""))</f>
        <v>39.999999999999993</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4"/>
      <c r="AY21" s="205"/>
      <c r="AZ21" s="208"/>
      <c r="BA21" s="209"/>
      <c r="BB21" s="213"/>
      <c r="BC21" s="214"/>
      <c r="BD21" s="214"/>
      <c r="BE21" s="214"/>
      <c r="BF21" s="214"/>
      <c r="BG21" s="215"/>
    </row>
    <row r="22" spans="2:59" ht="20.25" customHeight="1" x14ac:dyDescent="0.4">
      <c r="B22" s="219">
        <f t="shared" ref="B22" si="2">B20+1</f>
        <v>4</v>
      </c>
      <c r="C22" s="220" t="s">
        <v>174</v>
      </c>
      <c r="D22" s="221"/>
      <c r="E22" s="254" t="s">
        <v>143</v>
      </c>
      <c r="F22" s="221"/>
      <c r="G22" s="227" t="s">
        <v>174</v>
      </c>
      <c r="H22" s="228"/>
      <c r="I22" s="228"/>
      <c r="J22" s="228"/>
      <c r="K22" s="229"/>
      <c r="L22" s="256" t="s">
        <v>164</v>
      </c>
      <c r="M22" s="257"/>
      <c r="N22" s="257"/>
      <c r="O22" s="258"/>
      <c r="P22" s="237" t="s">
        <v>55</v>
      </c>
      <c r="Q22" s="238"/>
      <c r="R22" s="23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4">
        <f t="shared" ref="AX22" si="3">IF($BC$3="計画",SUM(S23:AT23),IF($BC$3="実績",SUM(S23:AW23),""))</f>
        <v>159.99999999999997</v>
      </c>
      <c r="AY22" s="205"/>
      <c r="AZ22" s="208">
        <f t="shared" ref="AZ22" si="4">IF($BC$3="計画",AX22/4,IF($BC$3="実績",AX22/($BA$7/7),""))</f>
        <v>39.999999999999993</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4"/>
      <c r="AY23" s="205"/>
      <c r="AZ23" s="208"/>
      <c r="BA23" s="209"/>
      <c r="BB23" s="213"/>
      <c r="BC23" s="214"/>
      <c r="BD23" s="214"/>
      <c r="BE23" s="214"/>
      <c r="BF23" s="214"/>
      <c r="BG23" s="215"/>
    </row>
    <row r="24" spans="2:59" ht="20.25" customHeight="1" x14ac:dyDescent="0.4">
      <c r="B24" s="219">
        <f t="shared" ref="B24" si="5">B22+1</f>
        <v>5</v>
      </c>
      <c r="C24" s="220" t="s">
        <v>174</v>
      </c>
      <c r="D24" s="221"/>
      <c r="E24" s="254" t="s">
        <v>177</v>
      </c>
      <c r="F24" s="221"/>
      <c r="G24" s="227" t="s">
        <v>174</v>
      </c>
      <c r="H24" s="228"/>
      <c r="I24" s="228"/>
      <c r="J24" s="228"/>
      <c r="K24" s="229"/>
      <c r="L24" s="256" t="s">
        <v>165</v>
      </c>
      <c r="M24" s="257"/>
      <c r="N24" s="257"/>
      <c r="O24" s="258"/>
      <c r="P24" s="237" t="s">
        <v>55</v>
      </c>
      <c r="Q24" s="238"/>
      <c r="R24" s="239"/>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4">
        <f t="shared" ref="AX24" si="6">IF($BC$3="計画",SUM(S25:AT25),IF($BC$3="実績",SUM(S25:AW25),""))</f>
        <v>100</v>
      </c>
      <c r="AY24" s="205"/>
      <c r="AZ24" s="208">
        <f t="shared" ref="AZ24" si="7">IF($BC$3="計画",AX24/4,IF($BC$3="実績",AX24/($BA$7/7),""))</f>
        <v>25</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4"/>
      <c r="AY25" s="205"/>
      <c r="AZ25" s="208"/>
      <c r="BA25" s="209"/>
      <c r="BB25" s="213"/>
      <c r="BC25" s="214"/>
      <c r="BD25" s="214"/>
      <c r="BE25" s="214"/>
      <c r="BF25" s="214"/>
      <c r="BG25" s="215"/>
    </row>
    <row r="26" spans="2:59" ht="20.25" customHeight="1" x14ac:dyDescent="0.4">
      <c r="B26" s="219">
        <f t="shared" ref="B26" si="8">B24+1</f>
        <v>6</v>
      </c>
      <c r="C26" s="220"/>
      <c r="D26" s="221"/>
      <c r="E26" s="254"/>
      <c r="F26" s="221"/>
      <c r="G26" s="227"/>
      <c r="H26" s="228"/>
      <c r="I26" s="228"/>
      <c r="J26" s="228"/>
      <c r="K26" s="229"/>
      <c r="L26" s="256"/>
      <c r="M26" s="257"/>
      <c r="N26" s="257"/>
      <c r="O26" s="258"/>
      <c r="P26" s="237" t="s">
        <v>55</v>
      </c>
      <c r="Q26" s="238"/>
      <c r="R26" s="23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4">
        <f>IF($BC$3="計画",SUM(S27:AT27),IF($BC$3="実績",SUM(S27:AW27),""))</f>
        <v>0</v>
      </c>
      <c r="AY26" s="205"/>
      <c r="AZ26" s="208">
        <f t="shared" ref="AZ26" si="9">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4"/>
      <c r="AY27" s="205"/>
      <c r="AZ27" s="208"/>
      <c r="BA27" s="209"/>
      <c r="BB27" s="213"/>
      <c r="BC27" s="214"/>
      <c r="BD27" s="214"/>
      <c r="BE27" s="214"/>
      <c r="BF27" s="214"/>
      <c r="BG27" s="215"/>
    </row>
    <row r="28" spans="2:59" ht="20.25" customHeight="1" x14ac:dyDescent="0.4">
      <c r="B28" s="219">
        <f t="shared" ref="B28" si="10">B26+1</f>
        <v>7</v>
      </c>
      <c r="C28" s="220"/>
      <c r="D28" s="221"/>
      <c r="E28" s="254"/>
      <c r="F28" s="221"/>
      <c r="G28" s="227"/>
      <c r="H28" s="228"/>
      <c r="I28" s="228"/>
      <c r="J28" s="228"/>
      <c r="K28" s="229"/>
      <c r="L28" s="256"/>
      <c r="M28" s="257"/>
      <c r="N28" s="257"/>
      <c r="O28" s="258"/>
      <c r="P28" s="237" t="s">
        <v>55</v>
      </c>
      <c r="Q28" s="238"/>
      <c r="R28" s="23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4">
        <f>IF($BC$3="計画",SUM(S29:AT29),IF($BC$3="実績",SUM(S29:AW29),""))</f>
        <v>0</v>
      </c>
      <c r="AY28" s="205"/>
      <c r="AZ28" s="208">
        <f t="shared" ref="AZ28" si="11">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4"/>
      <c r="AY29" s="205"/>
      <c r="AZ29" s="208"/>
      <c r="BA29" s="209"/>
      <c r="BB29" s="213"/>
      <c r="BC29" s="214"/>
      <c r="BD29" s="214"/>
      <c r="BE29" s="214"/>
      <c r="BF29" s="214"/>
      <c r="BG29" s="215"/>
    </row>
    <row r="30" spans="2:59" ht="20.25" customHeight="1" x14ac:dyDescent="0.4">
      <c r="B30" s="219">
        <f t="shared" ref="B30" si="12">B28+1</f>
        <v>8</v>
      </c>
      <c r="C30" s="220"/>
      <c r="D30" s="221"/>
      <c r="E30" s="254"/>
      <c r="F30" s="221"/>
      <c r="G30" s="227"/>
      <c r="H30" s="228"/>
      <c r="I30" s="228"/>
      <c r="J30" s="228"/>
      <c r="K30" s="229"/>
      <c r="L30" s="256"/>
      <c r="M30" s="257"/>
      <c r="N30" s="257"/>
      <c r="O30" s="258"/>
      <c r="P30" s="237" t="s">
        <v>55</v>
      </c>
      <c r="Q30" s="238"/>
      <c r="R30" s="23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4">
        <f t="shared" ref="AX30" si="13">IF($BC$3="計画",SUM(S31:AT31),IF($BC$3="実績",SUM(S31:AW31),""))</f>
        <v>0</v>
      </c>
      <c r="AY30" s="205"/>
      <c r="AZ30" s="208">
        <f t="shared" ref="AZ30" si="14">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4">
        <f t="shared" ref="AX32" si="15">IF($BC$3="計画",SUM(S33:AT33),IF($BC$3="実績",SUM(S33:AW33),""))</f>
        <v>0</v>
      </c>
      <c r="AY32" s="205"/>
      <c r="AZ32" s="208">
        <f t="shared" ref="AZ32" si="16">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4"/>
      <c r="AY33" s="205"/>
      <c r="AZ33" s="208"/>
      <c r="BA33" s="209"/>
      <c r="BB33" s="262"/>
      <c r="BC33" s="263"/>
      <c r="BD33" s="263"/>
      <c r="BE33" s="263"/>
      <c r="BF33" s="263"/>
      <c r="BG33" s="264"/>
    </row>
    <row r="34" spans="2:59" ht="20.25" customHeight="1" x14ac:dyDescent="0.4">
      <c r="B34" s="219">
        <f t="shared" ref="B34:B36" si="17">B32+1</f>
        <v>10</v>
      </c>
      <c r="C34" s="220"/>
      <c r="D34" s="221"/>
      <c r="E34" s="254"/>
      <c r="F34" s="221"/>
      <c r="G34" s="227"/>
      <c r="H34" s="228"/>
      <c r="I34" s="228"/>
      <c r="J34" s="228"/>
      <c r="K34" s="229"/>
      <c r="L34" s="256"/>
      <c r="M34" s="257"/>
      <c r="N34" s="257"/>
      <c r="O34" s="258"/>
      <c r="P34" s="237" t="s">
        <v>55</v>
      </c>
      <c r="Q34" s="238"/>
      <c r="R34" s="23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4">
        <f t="shared" ref="AX34" si="18">IF($BC$3="計画",SUM(S35:AT35),IF($BC$3="実績",SUM(S35:AW35),""))</f>
        <v>0</v>
      </c>
      <c r="AY34" s="205"/>
      <c r="AZ34" s="208">
        <f t="shared" ref="AZ34" si="19">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4"/>
      <c r="AY35" s="205"/>
      <c r="AZ35" s="208"/>
      <c r="BA35" s="209"/>
      <c r="BB35" s="267"/>
      <c r="BC35" s="268"/>
      <c r="BD35" s="268"/>
      <c r="BE35" s="268"/>
      <c r="BF35" s="268"/>
      <c r="BG35" s="269"/>
    </row>
    <row r="36" spans="2:59" ht="20.25" customHeight="1" x14ac:dyDescent="0.4">
      <c r="B36" s="219">
        <f t="shared" si="17"/>
        <v>11</v>
      </c>
      <c r="C36" s="220"/>
      <c r="D36" s="221"/>
      <c r="E36" s="254"/>
      <c r="F36" s="221"/>
      <c r="G36" s="227"/>
      <c r="H36" s="228"/>
      <c r="I36" s="228"/>
      <c r="J36" s="228"/>
      <c r="K36" s="229"/>
      <c r="L36" s="256"/>
      <c r="M36" s="257"/>
      <c r="N36" s="257"/>
      <c r="O36" s="258"/>
      <c r="P36" s="237" t="s">
        <v>55</v>
      </c>
      <c r="Q36" s="238"/>
      <c r="R36" s="23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4">
        <f t="shared" ref="AX36" si="20">IF($BC$3="計画",SUM(S37:AT37),IF($BC$3="実績",SUM(S37:AW37),""))</f>
        <v>0</v>
      </c>
      <c r="AY36" s="205"/>
      <c r="AZ36" s="208">
        <f t="shared" ref="AZ36" si="21">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4">
        <f t="shared" ref="AX38" si="22">IF($BC$3="計画",SUM(S39:AT39),IF($BC$3="実績",SUM(S39:AW39),""))</f>
        <v>0</v>
      </c>
      <c r="AY38" s="205"/>
      <c r="AZ38" s="208">
        <f t="shared" ref="AZ38" si="23">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4">
        <f t="shared" ref="AX40" si="24">IF($BC$3="計画",SUM(S41:AT41),IF($BC$3="実績",SUM(S41:AW41),""))</f>
        <v>0</v>
      </c>
      <c r="AY40" s="205"/>
      <c r="AZ40" s="208">
        <f t="shared" ref="AZ40" si="25">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4">
        <f t="shared" ref="AX42" si="26">IF($BC$3="計画",SUM(S43:AT43),IF($BC$3="実績",SUM(S43:AW43),""))</f>
        <v>0</v>
      </c>
      <c r="AY42" s="205"/>
      <c r="AZ42" s="208">
        <f t="shared" ref="AZ42" si="27">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4">
        <f t="shared" ref="AX44" si="28">IF($BC$3="計画",SUM(S45:AT45),IF($BC$3="実績",SUM(S45:AW45),""))</f>
        <v>0</v>
      </c>
      <c r="AY44" s="205"/>
      <c r="AZ44" s="208">
        <f t="shared" ref="AZ44" si="29">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4">
        <f t="shared" ref="AX46" si="30">IF($BC$3="計画",SUM(S47:AT47),IF($BC$3="実績",SUM(S47:AW47),""))</f>
        <v>0</v>
      </c>
      <c r="AY46" s="205"/>
      <c r="AZ46" s="208">
        <f t="shared" ref="AZ46" si="31">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4">
        <f t="shared" ref="AX48" si="32">IF($BC$3="計画",SUM(S49:AT49),IF($BC$3="実績",SUM(S49:AW49),""))</f>
        <v>0</v>
      </c>
      <c r="AY48" s="205"/>
      <c r="AZ48" s="208">
        <f t="shared" ref="AZ48" si="33">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4">
        <f t="shared" ref="AX50" si="34">IF($BC$3="計画",SUM(S51:AT51),IF($BC$3="実績",SUM(S51:AW51),""))</f>
        <v>0</v>
      </c>
      <c r="AY50" s="205"/>
      <c r="AZ50" s="208">
        <f t="shared" ref="AZ50" si="35">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4"/>
      <c r="AY51" s="205"/>
      <c r="AZ51" s="208"/>
      <c r="BA51" s="209"/>
      <c r="BB51" s="213"/>
      <c r="BC51" s="214"/>
      <c r="BD51" s="214"/>
      <c r="BE51" s="214"/>
      <c r="BF51" s="214"/>
      <c r="BG51" s="215"/>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580</v>
      </c>
      <c r="AY52" s="280"/>
      <c r="AZ52" s="281">
        <f>SUM(AZ16:BA51)</f>
        <v>145</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319.99999999999994</v>
      </c>
      <c r="G58" s="286"/>
      <c r="H58" s="287">
        <f>SUMIFS($AZ$16:$BA$51,$C$16:$D$51,"介護支援専門員",$E$16:$F$51,"A")</f>
        <v>79.999999999999986</v>
      </c>
      <c r="I58" s="287"/>
      <c r="J58" s="1"/>
      <c r="K58" s="289">
        <v>0</v>
      </c>
      <c r="L58" s="289"/>
      <c r="M58" s="290">
        <v>0</v>
      </c>
      <c r="N58" s="290"/>
      <c r="P58" s="291">
        <v>2</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80</v>
      </c>
      <c r="G59" s="286"/>
      <c r="H59" s="287">
        <f>SUMIFS($AZ$16:$BA$51,$C$16:$D$51,"介護支援専門員",$E$16:$F$51,"B")</f>
        <v>20</v>
      </c>
      <c r="I59" s="287"/>
      <c r="J59" s="1"/>
      <c r="K59" s="289">
        <v>80</v>
      </c>
      <c r="L59" s="289"/>
      <c r="M59" s="290">
        <v>20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100</v>
      </c>
      <c r="G60" s="286"/>
      <c r="H60" s="287">
        <f>SUMIFS($AZ$16:$BA$51,$C$16:$D$51,"介護支援専門員",$E$16:$F$51,"C")</f>
        <v>25</v>
      </c>
      <c r="I60" s="287"/>
      <c r="J60" s="1"/>
      <c r="K60" s="289">
        <v>100</v>
      </c>
      <c r="L60" s="289"/>
      <c r="M60" s="301">
        <v>25</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499.99999999999994</v>
      </c>
      <c r="G62" s="286"/>
      <c r="H62" s="287">
        <f>SUM(H58:I61)</f>
        <v>124.99999999999999</v>
      </c>
      <c r="I62" s="287"/>
      <c r="J62" s="1"/>
      <c r="K62" s="286">
        <f>SUM(K58:L61)</f>
        <v>180</v>
      </c>
      <c r="L62" s="286"/>
      <c r="M62" s="287">
        <f>SUM(M58:N61)</f>
        <v>45</v>
      </c>
      <c r="N62" s="287"/>
      <c r="P62" s="299">
        <f>SUM(P58:Q59)</f>
        <v>2</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45</v>
      </c>
      <c r="E67" s="288"/>
      <c r="F67" s="288"/>
      <c r="G67" s="288"/>
      <c r="H67" s="107" t="s">
        <v>64</v>
      </c>
      <c r="I67" s="288">
        <f>$AW$5</f>
        <v>40</v>
      </c>
      <c r="J67" s="288"/>
      <c r="K67" s="288"/>
      <c r="L67" s="288"/>
      <c r="M67" s="107" t="s">
        <v>65</v>
      </c>
      <c r="N67" s="294">
        <f>ROUNDDOWN(D67/I67,1)</f>
        <v>1.1000000000000001</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2</v>
      </c>
      <c r="E72" s="288"/>
      <c r="F72" s="288"/>
      <c r="G72" s="288"/>
      <c r="H72" s="107" t="s">
        <v>171</v>
      </c>
      <c r="I72" s="294">
        <f>N67</f>
        <v>1.1000000000000001</v>
      </c>
      <c r="J72" s="294"/>
      <c r="K72" s="294"/>
      <c r="L72" s="294"/>
      <c r="M72" s="107" t="s">
        <v>65</v>
      </c>
      <c r="N72" s="298">
        <f>ROUNDDOWN(D72+I72,1)</f>
        <v>3.1</v>
      </c>
      <c r="O72" s="298"/>
      <c r="P72" s="298"/>
      <c r="Q72" s="298"/>
      <c r="R72" s="111"/>
      <c r="S72" s="295">
        <f>IF(BA9="","",ROUNDUP(BA9/35,0))</f>
        <v>3</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7"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view="pageBreakPreview" zoomScale="75" zoomScaleNormal="55" zoomScaleSheetLayoutView="75" workbookViewId="0">
      <selection activeCell="P63" sqref="P63"/>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157"/>
      <c r="L6" s="157"/>
      <c r="M6" s="157"/>
      <c r="N6" s="64" t="s">
        <v>50</v>
      </c>
      <c r="O6" s="157"/>
      <c r="P6" s="157"/>
      <c r="Q6" s="157"/>
      <c r="R6" s="60" t="s">
        <v>103</v>
      </c>
      <c r="S6" s="158">
        <f>(O6-K6)*24</f>
        <v>0</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2"/>
      <c r="BB9" s="303"/>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33"/>
      <c r="Q11" s="33"/>
      <c r="R11" s="33"/>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34"/>
      <c r="Q12" s="34"/>
      <c r="R12" s="34"/>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c r="D16" s="242"/>
      <c r="E16" s="243"/>
      <c r="F16" s="244"/>
      <c r="G16" s="227"/>
      <c r="H16" s="228"/>
      <c r="I16" s="228"/>
      <c r="J16" s="228"/>
      <c r="K16" s="229"/>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2">
        <f>IF($BC$3="計画",SUM(S17:AT17),IF($BC$3="実績",SUM(S17:AW17),""))</f>
        <v>0</v>
      </c>
      <c r="AY16" s="203"/>
      <c r="AZ16" s="206">
        <f>IF($BC$3="計画",AX16/4,IF($BC$3="実績",AX16/($BA$7/7),""))</f>
        <v>0</v>
      </c>
      <c r="BA16" s="207"/>
      <c r="BB16" s="210"/>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4"/>
      <c r="AY17" s="205"/>
      <c r="AZ17" s="208"/>
      <c r="BA17" s="209"/>
      <c r="BB17" s="213"/>
      <c r="BC17" s="214"/>
      <c r="BD17" s="214"/>
      <c r="BE17" s="214"/>
      <c r="BF17" s="214"/>
      <c r="BG17" s="215"/>
    </row>
    <row r="18" spans="2:59" ht="20.25" customHeight="1" x14ac:dyDescent="0.4">
      <c r="B18" s="219">
        <f>B16+1</f>
        <v>2</v>
      </c>
      <c r="C18" s="220"/>
      <c r="D18" s="221"/>
      <c r="E18" s="223"/>
      <c r="F18" s="224"/>
      <c r="G18" s="227"/>
      <c r="H18" s="228"/>
      <c r="I18" s="228"/>
      <c r="J18" s="228"/>
      <c r="K18" s="229"/>
      <c r="L18" s="231"/>
      <c r="M18" s="232"/>
      <c r="N18" s="232"/>
      <c r="O18" s="233"/>
      <c r="P18" s="237" t="s">
        <v>55</v>
      </c>
      <c r="Q18" s="238"/>
      <c r="R18" s="23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4">
        <f>IF($BC$3="計画",SUM(S19:AT19),IF($BC$3="実績",SUM(S19:AW19),""))</f>
        <v>0</v>
      </c>
      <c r="AY18" s="205"/>
      <c r="AZ18" s="208">
        <f>IF($BC$3="計画",AX18/4,IF($BC$3="実績",AX18/($BA$7/7),""))</f>
        <v>0</v>
      </c>
      <c r="BA18" s="209"/>
      <c r="BB18" s="251"/>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4"/>
      <c r="AY19" s="205"/>
      <c r="AZ19" s="208"/>
      <c r="BA19" s="209"/>
      <c r="BB19" s="213"/>
      <c r="BC19" s="214"/>
      <c r="BD19" s="214"/>
      <c r="BE19" s="214"/>
      <c r="BF19" s="214"/>
      <c r="BG19" s="215"/>
    </row>
    <row r="20" spans="2:59" ht="20.25" customHeight="1" x14ac:dyDescent="0.4">
      <c r="B20" s="219">
        <f t="shared" ref="B20" si="22">B18+1</f>
        <v>3</v>
      </c>
      <c r="C20" s="220"/>
      <c r="D20" s="221"/>
      <c r="E20" s="254"/>
      <c r="F20" s="221"/>
      <c r="G20" s="227"/>
      <c r="H20" s="228"/>
      <c r="I20" s="228"/>
      <c r="J20" s="228"/>
      <c r="K20" s="229"/>
      <c r="L20" s="256"/>
      <c r="M20" s="257"/>
      <c r="N20" s="257"/>
      <c r="O20" s="258"/>
      <c r="P20" s="237" t="s">
        <v>55</v>
      </c>
      <c r="Q20" s="238"/>
      <c r="R20" s="23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4">
        <f>IF($BC$3="計画",SUM(S21:AT21),IF($BC$3="実績",SUM(S21:AW21),""))</f>
        <v>0</v>
      </c>
      <c r="AY20" s="205"/>
      <c r="AZ20" s="208">
        <f>IF($BC$3="計画",AX20/4,IF($BC$3="実績",AX20/($BA$7/7),""))</f>
        <v>0</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4"/>
      <c r="AY21" s="205"/>
      <c r="AZ21" s="208"/>
      <c r="BA21" s="209"/>
      <c r="BB21" s="213"/>
      <c r="BC21" s="214"/>
      <c r="BD21" s="214"/>
      <c r="BE21" s="214"/>
      <c r="BF21" s="214"/>
      <c r="BG21" s="215"/>
    </row>
    <row r="22" spans="2:59" ht="20.25" customHeight="1" x14ac:dyDescent="0.4">
      <c r="B22" s="219">
        <f t="shared" ref="B22" si="23">B20+1</f>
        <v>4</v>
      </c>
      <c r="C22" s="220"/>
      <c r="D22" s="221"/>
      <c r="E22" s="254"/>
      <c r="F22" s="221"/>
      <c r="G22" s="227"/>
      <c r="H22" s="228"/>
      <c r="I22" s="228"/>
      <c r="J22" s="228"/>
      <c r="K22" s="229"/>
      <c r="L22" s="256"/>
      <c r="M22" s="257"/>
      <c r="N22" s="257"/>
      <c r="O22" s="258"/>
      <c r="P22" s="237" t="s">
        <v>55</v>
      </c>
      <c r="Q22" s="238"/>
      <c r="R22" s="23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4">
        <f t="shared" ref="AX22" si="24">IF($BC$3="計画",SUM(S23:AT23),IF($BC$3="実績",SUM(S23:AW23),""))</f>
        <v>0</v>
      </c>
      <c r="AY22" s="205"/>
      <c r="AZ22" s="208">
        <f t="shared" ref="AZ22" si="25">IF($BC$3="計画",AX22/4,IF($BC$3="実績",AX22/($BA$7/7),""))</f>
        <v>0</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4"/>
      <c r="AY23" s="205"/>
      <c r="AZ23" s="208"/>
      <c r="BA23" s="209"/>
      <c r="BB23" s="213"/>
      <c r="BC23" s="214"/>
      <c r="BD23" s="214"/>
      <c r="BE23" s="214"/>
      <c r="BF23" s="214"/>
      <c r="BG23" s="215"/>
    </row>
    <row r="24" spans="2:59" ht="20.25" customHeight="1" x14ac:dyDescent="0.4">
      <c r="B24" s="219">
        <f t="shared" ref="B24" si="26">B22+1</f>
        <v>5</v>
      </c>
      <c r="C24" s="220"/>
      <c r="D24" s="221"/>
      <c r="E24" s="254"/>
      <c r="F24" s="221"/>
      <c r="G24" s="227"/>
      <c r="H24" s="228"/>
      <c r="I24" s="228"/>
      <c r="J24" s="228"/>
      <c r="K24" s="229"/>
      <c r="L24" s="256"/>
      <c r="M24" s="257"/>
      <c r="N24" s="257"/>
      <c r="O24" s="258"/>
      <c r="P24" s="237" t="s">
        <v>55</v>
      </c>
      <c r="Q24" s="238"/>
      <c r="R24" s="23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4">
        <f t="shared" ref="AX24" si="27">IF($BC$3="計画",SUM(S25:AT25),IF($BC$3="実績",SUM(S25:AW25),""))</f>
        <v>0</v>
      </c>
      <c r="AY24" s="205"/>
      <c r="AZ24" s="208">
        <f t="shared" ref="AZ24" si="28">IF($BC$3="計画",AX24/4,IF($BC$3="実績",AX24/($BA$7/7),""))</f>
        <v>0</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4"/>
      <c r="AY25" s="205"/>
      <c r="AZ25" s="208"/>
      <c r="BA25" s="209"/>
      <c r="BB25" s="213"/>
      <c r="BC25" s="214"/>
      <c r="BD25" s="214"/>
      <c r="BE25" s="214"/>
      <c r="BF25" s="214"/>
      <c r="BG25" s="215"/>
    </row>
    <row r="26" spans="2:59" ht="20.25" customHeight="1" x14ac:dyDescent="0.4">
      <c r="B26" s="219">
        <f t="shared" ref="B26" si="29">B24+1</f>
        <v>6</v>
      </c>
      <c r="C26" s="220"/>
      <c r="D26" s="221"/>
      <c r="E26" s="254"/>
      <c r="F26" s="221"/>
      <c r="G26" s="227"/>
      <c r="H26" s="228"/>
      <c r="I26" s="228"/>
      <c r="J26" s="228"/>
      <c r="K26" s="229"/>
      <c r="L26" s="256"/>
      <c r="M26" s="257"/>
      <c r="N26" s="257"/>
      <c r="O26" s="258"/>
      <c r="P26" s="237" t="s">
        <v>55</v>
      </c>
      <c r="Q26" s="238"/>
      <c r="R26" s="23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4">
        <f>IF($BC$3="計画",SUM(S27:AT27),IF($BC$3="実績",SUM(S27:AW27),""))</f>
        <v>0</v>
      </c>
      <c r="AY26" s="205"/>
      <c r="AZ26" s="208">
        <f t="shared" ref="AZ26" si="30">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4"/>
      <c r="AY27" s="205"/>
      <c r="AZ27" s="208"/>
      <c r="BA27" s="209"/>
      <c r="BB27" s="213"/>
      <c r="BC27" s="214"/>
      <c r="BD27" s="214"/>
      <c r="BE27" s="214"/>
      <c r="BF27" s="214"/>
      <c r="BG27" s="215"/>
    </row>
    <row r="28" spans="2:59" ht="20.25" customHeight="1" x14ac:dyDescent="0.4">
      <c r="B28" s="219">
        <f t="shared" ref="B28" si="31">B26+1</f>
        <v>7</v>
      </c>
      <c r="C28" s="220"/>
      <c r="D28" s="221"/>
      <c r="E28" s="254"/>
      <c r="F28" s="221"/>
      <c r="G28" s="227"/>
      <c r="H28" s="228"/>
      <c r="I28" s="228"/>
      <c r="J28" s="228"/>
      <c r="K28" s="229"/>
      <c r="L28" s="256"/>
      <c r="M28" s="257"/>
      <c r="N28" s="257"/>
      <c r="O28" s="258"/>
      <c r="P28" s="237" t="s">
        <v>55</v>
      </c>
      <c r="Q28" s="238"/>
      <c r="R28" s="23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4">
        <f>IF($BC$3="計画",SUM(S29:AT29),IF($BC$3="実績",SUM(S29:AW29),""))</f>
        <v>0</v>
      </c>
      <c r="AY28" s="205"/>
      <c r="AZ28" s="208">
        <f t="shared" ref="AZ28" si="32">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4"/>
      <c r="AY29" s="205"/>
      <c r="AZ29" s="208"/>
      <c r="BA29" s="209"/>
      <c r="BB29" s="213"/>
      <c r="BC29" s="214"/>
      <c r="BD29" s="214"/>
      <c r="BE29" s="214"/>
      <c r="BF29" s="214"/>
      <c r="BG29" s="215"/>
    </row>
    <row r="30" spans="2:59" ht="20.25" customHeight="1" x14ac:dyDescent="0.4">
      <c r="B30" s="219">
        <f t="shared" ref="B30" si="33">B28+1</f>
        <v>8</v>
      </c>
      <c r="C30" s="220"/>
      <c r="D30" s="221"/>
      <c r="E30" s="254"/>
      <c r="F30" s="221"/>
      <c r="G30" s="227"/>
      <c r="H30" s="228"/>
      <c r="I30" s="228"/>
      <c r="J30" s="228"/>
      <c r="K30" s="229"/>
      <c r="L30" s="256"/>
      <c r="M30" s="257"/>
      <c r="N30" s="257"/>
      <c r="O30" s="258"/>
      <c r="P30" s="237" t="s">
        <v>55</v>
      </c>
      <c r="Q30" s="238"/>
      <c r="R30" s="23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4">
        <f t="shared" ref="AX30" si="34">IF($BC$3="計画",SUM(S31:AT31),IF($BC$3="実績",SUM(S31:AW31),""))</f>
        <v>0</v>
      </c>
      <c r="AY30" s="205"/>
      <c r="AZ30" s="208">
        <f t="shared" ref="AZ30" si="35">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4">
        <f t="shared" ref="AX32" si="36">IF($BC$3="計画",SUM(S33:AT33),IF($BC$3="実績",SUM(S33:AW33),""))</f>
        <v>0</v>
      </c>
      <c r="AY32" s="205"/>
      <c r="AZ32" s="208">
        <f t="shared" ref="AZ32" si="37">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4"/>
      <c r="AY33" s="205"/>
      <c r="AZ33" s="208"/>
      <c r="BA33" s="209"/>
      <c r="BB33" s="262"/>
      <c r="BC33" s="263"/>
      <c r="BD33" s="263"/>
      <c r="BE33" s="263"/>
      <c r="BF33" s="263"/>
      <c r="BG33" s="264"/>
    </row>
    <row r="34" spans="2:59" ht="20.25" customHeight="1" x14ac:dyDescent="0.4">
      <c r="B34" s="219">
        <f t="shared" ref="B34:B36" si="38">B32+1</f>
        <v>10</v>
      </c>
      <c r="C34" s="220"/>
      <c r="D34" s="221"/>
      <c r="E34" s="254"/>
      <c r="F34" s="221"/>
      <c r="G34" s="227"/>
      <c r="H34" s="228"/>
      <c r="I34" s="228"/>
      <c r="J34" s="228"/>
      <c r="K34" s="229"/>
      <c r="L34" s="256"/>
      <c r="M34" s="257"/>
      <c r="N34" s="257"/>
      <c r="O34" s="258"/>
      <c r="P34" s="237" t="s">
        <v>55</v>
      </c>
      <c r="Q34" s="238"/>
      <c r="R34" s="23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4">
        <f t="shared" ref="AX34" si="39">IF($BC$3="計画",SUM(S35:AT35),IF($BC$3="実績",SUM(S35:AW35),""))</f>
        <v>0</v>
      </c>
      <c r="AY34" s="205"/>
      <c r="AZ34" s="208">
        <f t="shared" ref="AZ34" si="40">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4"/>
      <c r="AY35" s="205"/>
      <c r="AZ35" s="208"/>
      <c r="BA35" s="209"/>
      <c r="BB35" s="267"/>
      <c r="BC35" s="268"/>
      <c r="BD35" s="268"/>
      <c r="BE35" s="268"/>
      <c r="BF35" s="268"/>
      <c r="BG35" s="269"/>
    </row>
    <row r="36" spans="2:59" ht="20.25" customHeight="1" x14ac:dyDescent="0.4">
      <c r="B36" s="219">
        <f t="shared" si="38"/>
        <v>11</v>
      </c>
      <c r="C36" s="220"/>
      <c r="D36" s="221"/>
      <c r="E36" s="254"/>
      <c r="F36" s="221"/>
      <c r="G36" s="227"/>
      <c r="H36" s="228"/>
      <c r="I36" s="228"/>
      <c r="J36" s="228"/>
      <c r="K36" s="229"/>
      <c r="L36" s="256"/>
      <c r="M36" s="257"/>
      <c r="N36" s="257"/>
      <c r="O36" s="258"/>
      <c r="P36" s="237" t="s">
        <v>55</v>
      </c>
      <c r="Q36" s="238"/>
      <c r="R36" s="23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4">
        <f t="shared" ref="AX36" si="41">IF($BC$3="計画",SUM(S37:AT37),IF($BC$3="実績",SUM(S37:AW37),""))</f>
        <v>0</v>
      </c>
      <c r="AY36" s="205"/>
      <c r="AZ36" s="208">
        <f t="shared" ref="AZ36" si="42">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4">
        <f t="shared" ref="AX38" si="43">IF($BC$3="計画",SUM(S39:AT39),IF($BC$3="実績",SUM(S39:AW39),""))</f>
        <v>0</v>
      </c>
      <c r="AY38" s="205"/>
      <c r="AZ38" s="208">
        <f t="shared" ref="AZ38" si="44">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4">
        <f t="shared" ref="AX40" si="45">IF($BC$3="計画",SUM(S41:AT41),IF($BC$3="実績",SUM(S41:AW41),""))</f>
        <v>0</v>
      </c>
      <c r="AY40" s="205"/>
      <c r="AZ40" s="208">
        <f t="shared" ref="AZ40" si="46">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4">
        <f t="shared" ref="AX42" si="47">IF($BC$3="計画",SUM(S43:AT43),IF($BC$3="実績",SUM(S43:AW43),""))</f>
        <v>0</v>
      </c>
      <c r="AY42" s="205"/>
      <c r="AZ42" s="208">
        <f t="shared" ref="AZ42" si="48">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4">
        <f t="shared" ref="AX44" si="49">IF($BC$3="計画",SUM(S45:AT45),IF($BC$3="実績",SUM(S45:AW45),""))</f>
        <v>0</v>
      </c>
      <c r="AY44" s="205"/>
      <c r="AZ44" s="208">
        <f t="shared" ref="AZ44" si="50">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4">
        <f t="shared" ref="AX46" si="51">IF($BC$3="計画",SUM(S47:AT47),IF($BC$3="実績",SUM(S47:AW47),""))</f>
        <v>0</v>
      </c>
      <c r="AY46" s="205"/>
      <c r="AZ46" s="208">
        <f t="shared" ref="AZ46" si="52">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4">
        <f t="shared" ref="AX48" si="53">IF($BC$3="計画",SUM(S49:AT49),IF($BC$3="実績",SUM(S49:AW49),""))</f>
        <v>0</v>
      </c>
      <c r="AY48" s="205"/>
      <c r="AZ48" s="208">
        <f t="shared" ref="AZ48" si="54">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4">
        <f t="shared" ref="AX50" si="55">IF($BC$3="計画",SUM(S51:AT51),IF($BC$3="実績",SUM(S51:AW51),""))</f>
        <v>0</v>
      </c>
      <c r="AY50" s="205"/>
      <c r="AZ50" s="208">
        <f t="shared" ref="AZ50" si="56">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4"/>
      <c r="AY51" s="205"/>
      <c r="AZ51" s="208"/>
      <c r="BA51" s="209"/>
      <c r="BB51" s="213"/>
      <c r="BC51" s="214"/>
      <c r="BD51" s="214"/>
      <c r="BE51" s="214"/>
      <c r="BF51" s="214"/>
      <c r="BG51" s="215"/>
    </row>
    <row r="52" spans="1:60" ht="20.25" customHeight="1" thickBot="1" x14ac:dyDescent="0.45">
      <c r="B52" s="27"/>
      <c r="C52" s="31"/>
      <c r="D52" s="31"/>
      <c r="E52" s="31"/>
      <c r="F52" s="31"/>
      <c r="G52" s="31"/>
      <c r="H52" s="31"/>
      <c r="I52" s="31"/>
      <c r="J52" s="31"/>
      <c r="K52" s="31"/>
      <c r="L52" s="31"/>
      <c r="M52" s="31"/>
      <c r="N52" s="31"/>
      <c r="O52" s="31"/>
      <c r="P52" s="31"/>
      <c r="Q52" s="31"/>
      <c r="R52" s="32"/>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0</v>
      </c>
      <c r="AY52" s="280"/>
      <c r="AZ52" s="281">
        <f>SUM(AZ16:BA51)</f>
        <v>0</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0</v>
      </c>
      <c r="G58" s="286"/>
      <c r="H58" s="287">
        <f>SUMIFS($AZ$16:$BA$51,$C$16:$D$51,"介護支援専門員",$E$16:$F$51,"A")</f>
        <v>0</v>
      </c>
      <c r="I58" s="287"/>
      <c r="J58" s="1"/>
      <c r="K58" s="289">
        <v>0</v>
      </c>
      <c r="L58" s="289"/>
      <c r="M58" s="290">
        <v>0</v>
      </c>
      <c r="N58" s="290"/>
      <c r="P58" s="291">
        <v>0</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0</v>
      </c>
      <c r="G59" s="286"/>
      <c r="H59" s="287">
        <f>SUMIFS($AZ$16:$BA$51,$C$16:$D$51,"介護支援専門員",$E$16:$F$51,"B")</f>
        <v>0</v>
      </c>
      <c r="I59" s="287"/>
      <c r="J59" s="1"/>
      <c r="K59" s="289">
        <v>0</v>
      </c>
      <c r="L59" s="289"/>
      <c r="M59" s="290">
        <v>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0</v>
      </c>
      <c r="G60" s="286"/>
      <c r="H60" s="287">
        <f>SUMIFS($AZ$16:$BA$51,$C$16:$D$51,"介護支援専門員",$E$16:$F$51,"C")</f>
        <v>0</v>
      </c>
      <c r="I60" s="287"/>
      <c r="J60" s="1"/>
      <c r="K60" s="289">
        <v>0</v>
      </c>
      <c r="L60" s="289"/>
      <c r="M60" s="301">
        <v>0</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0</v>
      </c>
      <c r="G62" s="286"/>
      <c r="H62" s="287">
        <f>SUM(H58:I61)</f>
        <v>0</v>
      </c>
      <c r="I62" s="287"/>
      <c r="J62" s="1"/>
      <c r="K62" s="286">
        <f>SUM(K58:L61)</f>
        <v>0</v>
      </c>
      <c r="L62" s="286"/>
      <c r="M62" s="287">
        <f>SUM(M58:N61)</f>
        <v>0</v>
      </c>
      <c r="N62" s="287"/>
      <c r="P62" s="299">
        <f>SUM(P58:Q59)</f>
        <v>0</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0</v>
      </c>
      <c r="E67" s="288"/>
      <c r="F67" s="288"/>
      <c r="G67" s="288"/>
      <c r="H67" s="107" t="s">
        <v>64</v>
      </c>
      <c r="I67" s="288">
        <f>$AW$5</f>
        <v>40</v>
      </c>
      <c r="J67" s="288"/>
      <c r="K67" s="288"/>
      <c r="L67" s="288"/>
      <c r="M67" s="107" t="s">
        <v>65</v>
      </c>
      <c r="N67" s="294">
        <f>ROUNDDOWN(D67/I67,1)</f>
        <v>0</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0</v>
      </c>
      <c r="E72" s="288"/>
      <c r="F72" s="288"/>
      <c r="G72" s="288"/>
      <c r="H72" s="107" t="s">
        <v>171</v>
      </c>
      <c r="I72" s="294">
        <f>N67</f>
        <v>0</v>
      </c>
      <c r="J72" s="294"/>
      <c r="K72" s="294"/>
      <c r="L72" s="294"/>
      <c r="M72" s="107" t="s">
        <v>65</v>
      </c>
      <c r="N72" s="298">
        <f>ROUNDDOWN(D72+I72,1)</f>
        <v>0</v>
      </c>
      <c r="O72" s="298"/>
      <c r="P72" s="298"/>
      <c r="Q72" s="298"/>
      <c r="R72" s="111"/>
      <c r="S72" s="295" t="str">
        <f>IF(BA9="","",ROUNDUP(BA9/35,0))</f>
        <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23">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S18:AW18">
      <formula1>$C$4:$C$36</formula1>
    </dataValidation>
    <dataValidation type="list" allowBlank="1" showInputMessage="1" showErrorMessage="1" sqref="S20:AW20">
      <formula1>$C$4:$C$36</formula1>
    </dataValidation>
    <dataValidation type="list" allowBlank="1" showInputMessage="1" showErrorMessage="1" sqref="S22:AW22">
      <formula1>$C$4:$C$36</formula1>
    </dataValidation>
    <dataValidation type="list" allowBlank="1" showInputMessage="1" showErrorMessage="1" sqref="S24:AW24">
      <formula1>$C$4:$C$36</formula1>
    </dataValidation>
    <dataValidation type="list" allowBlank="1" showInputMessage="1" showErrorMessage="1" sqref="S26:AW26">
      <formula1>$C$4:$C$36</formula1>
    </dataValidation>
    <dataValidation type="list" allowBlank="1" showInputMessage="1" showErrorMessage="1" sqref="S28:AW28">
      <formula1>$C$4:$C$36</formula1>
    </dataValidation>
    <dataValidation type="list" allowBlank="1" showInputMessage="1" showErrorMessage="1" sqref="S30:AW30">
      <formula1>$C$4:$C$36</formula1>
    </dataValidation>
    <dataValidation type="list" allowBlank="1" showInputMessage="1" showErrorMessage="1" sqref="S32:AW32">
      <formula1>$C$4:$C$36</formula1>
    </dataValidation>
    <dataValidation type="list" allowBlank="1" showInputMessage="1" showErrorMessage="1" sqref="S34:AW34">
      <formula1>$C$4:$C$36</formula1>
    </dataValidation>
    <dataValidation type="list" allowBlank="1" showInputMessage="1" showErrorMessage="1" sqref="S36:AW36">
      <formula1>$C$4:$C$36</formula1>
    </dataValidation>
    <dataValidation type="list" allowBlank="1" showInputMessage="1" showErrorMessage="1" sqref="S38:AW38">
      <formula1>$C$4:$C$36</formula1>
    </dataValidation>
    <dataValidation type="list" allowBlank="1" showInputMessage="1" showErrorMessage="1" sqref="S40:AW40">
      <formula1>$C$4:$C$36</formula1>
    </dataValidation>
    <dataValidation type="list" allowBlank="1" showInputMessage="1" showErrorMessage="1" sqref="S42:AW42">
      <formula1>$C$4:$C$36</formula1>
    </dataValidation>
    <dataValidation type="list" allowBlank="1" showInputMessage="1" showErrorMessage="1" sqref="S44:AW44">
      <formula1>$C$4:$C$36</formula1>
    </dataValidation>
    <dataValidation type="list" allowBlank="1" showInputMessage="1" showErrorMessage="1" sqref="S46:AW46">
      <formula1>$C$4:$C$36</formula1>
    </dataValidation>
    <dataValidation type="list" allowBlank="1" showInputMessage="1" showErrorMessage="1" sqref="S48:AW48">
      <formula1>$C$4:$C$36</formula1>
    </dataValidation>
    <dataValidation type="list" allowBlank="1" showInputMessage="1" showErrorMessage="1" sqref="S50:AW50">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【記載例】シフト記号表（勤務時間帯）</vt:lpstr>
      <vt:lpstr>【記載例】居宅介護支援</vt:lpstr>
      <vt:lpstr>居宅介護支援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内田 優里</cp:lastModifiedBy>
  <cp:lastPrinted>2021-03-16T02:49:31Z</cp:lastPrinted>
  <dcterms:created xsi:type="dcterms:W3CDTF">2020-01-14T23:44:41Z</dcterms:created>
  <dcterms:modified xsi:type="dcterms:W3CDTF">2021-03-16T04:27:34Z</dcterms:modified>
</cp:coreProperties>
</file>